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2" windowWidth="15300" windowHeight="9000"/>
  </bookViews>
  <sheets>
    <sheet name="2016 ТР КЭ металл(без мус-д (3)" sheetId="1" r:id="rId1"/>
  </sheets>
  <definedNames>
    <definedName name="_xlnm._FilterDatabase" localSheetId="0" hidden="1">'2016 ТР КЭ металл(без мус-д (3)'!#REF!</definedName>
    <definedName name="_xlnm.Print_Titles" localSheetId="0">'2016 ТР КЭ металл(без мус-д (3)'!$18:$23</definedName>
    <definedName name="_xlnm.Print_Area" localSheetId="0">'2016 ТР КЭ металл(без мус-д (3)'!$A$1:$P$148</definedName>
  </definedNames>
  <calcPr calcId="125725"/>
</workbook>
</file>

<file path=xl/calcChain.xml><?xml version="1.0" encoding="utf-8"?>
<calcChain xmlns="http://schemas.openxmlformats.org/spreadsheetml/2006/main">
  <c r="D137" i="1"/>
  <c r="C137"/>
  <c r="N136"/>
  <c r="D136"/>
  <c r="C136"/>
  <c r="N124"/>
  <c r="M124"/>
  <c r="N114"/>
  <c r="M114"/>
  <c r="K114"/>
  <c r="I114"/>
  <c r="F114"/>
  <c r="E114"/>
  <c r="O105"/>
  <c r="M105"/>
  <c r="J105"/>
  <c r="I105"/>
  <c r="G105"/>
  <c r="E105"/>
  <c r="C105"/>
  <c r="N104"/>
  <c r="F104"/>
  <c r="D104"/>
  <c r="N103"/>
  <c r="F103"/>
  <c r="D103"/>
  <c r="N102"/>
  <c r="F102"/>
  <c r="D102"/>
  <c r="N101"/>
  <c r="F101"/>
  <c r="D101"/>
  <c r="N100"/>
  <c r="F100"/>
  <c r="D100"/>
  <c r="N99"/>
  <c r="F99"/>
  <c r="D99"/>
  <c r="F98"/>
  <c r="D98"/>
  <c r="F97"/>
  <c r="D97"/>
  <c r="F96"/>
  <c r="D96"/>
  <c r="N95"/>
  <c r="P94"/>
  <c r="N94"/>
  <c r="F94"/>
  <c r="D94"/>
  <c r="N93"/>
  <c r="F93"/>
  <c r="D93"/>
  <c r="N92"/>
  <c r="F92"/>
  <c r="D92"/>
  <c r="N91"/>
  <c r="F91"/>
  <c r="D91"/>
  <c r="P90"/>
  <c r="F90"/>
  <c r="D90"/>
  <c r="P89"/>
  <c r="F89"/>
  <c r="D89"/>
  <c r="P88"/>
  <c r="N88"/>
  <c r="F88"/>
  <c r="D88"/>
  <c r="F87"/>
  <c r="D87"/>
  <c r="P86"/>
  <c r="N86"/>
  <c r="F86"/>
  <c r="D86"/>
  <c r="P85"/>
  <c r="N85"/>
  <c r="F85"/>
  <c r="D85"/>
  <c r="P84"/>
  <c r="F84"/>
  <c r="D84"/>
  <c r="P83"/>
  <c r="F83"/>
  <c r="D83"/>
  <c r="P82"/>
  <c r="P105" s="1"/>
  <c r="F82"/>
  <c r="D82"/>
  <c r="N81"/>
  <c r="F81"/>
  <c r="D81"/>
  <c r="N80"/>
  <c r="F80"/>
  <c r="D80"/>
  <c r="N79"/>
  <c r="F79"/>
  <c r="D79"/>
  <c r="N78"/>
  <c r="N105" s="1"/>
  <c r="F78"/>
  <c r="D78"/>
  <c r="D105" s="1"/>
  <c r="O76"/>
  <c r="M76"/>
  <c r="L76"/>
  <c r="J76"/>
  <c r="H76"/>
  <c r="G76"/>
  <c r="E76"/>
  <c r="C76"/>
  <c r="N75"/>
  <c r="N74"/>
  <c r="D74"/>
  <c r="N73"/>
  <c r="F73"/>
  <c r="N72"/>
  <c r="F72"/>
  <c r="D72"/>
  <c r="N70"/>
  <c r="F70"/>
  <c r="D70"/>
  <c r="N69"/>
  <c r="D69"/>
  <c r="N68"/>
  <c r="D68"/>
  <c r="N67"/>
  <c r="F67"/>
  <c r="D67"/>
  <c r="N66"/>
  <c r="F66"/>
  <c r="D66"/>
  <c r="N65"/>
  <c r="F65"/>
  <c r="D65"/>
  <c r="N64"/>
  <c r="F64"/>
  <c r="D64"/>
  <c r="N63"/>
  <c r="F63"/>
  <c r="D63"/>
  <c r="N62"/>
  <c r="F62"/>
  <c r="D62"/>
  <c r="N61"/>
  <c r="F61"/>
  <c r="D61"/>
  <c r="N60"/>
  <c r="F60"/>
  <c r="D60"/>
  <c r="N59"/>
  <c r="D59"/>
  <c r="N58"/>
  <c r="F58"/>
  <c r="D58"/>
  <c r="D57"/>
  <c r="N56"/>
  <c r="F56"/>
  <c r="D56"/>
  <c r="N55"/>
  <c r="F55"/>
  <c r="D55"/>
  <c r="N54"/>
  <c r="F54"/>
  <c r="D54"/>
  <c r="N53"/>
  <c r="F53"/>
  <c r="D53"/>
  <c r="N52"/>
  <c r="F52"/>
  <c r="D52"/>
  <c r="N51"/>
  <c r="F51"/>
  <c r="F76" s="1"/>
  <c r="D51"/>
  <c r="P50"/>
  <c r="D50"/>
  <c r="D49"/>
  <c r="P48"/>
  <c r="D48"/>
  <c r="D76" s="1"/>
  <c r="A48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P46"/>
  <c r="O46"/>
  <c r="N46"/>
  <c r="M46"/>
  <c r="L46"/>
  <c r="K46"/>
  <c r="J46"/>
  <c r="I46"/>
  <c r="H46"/>
  <c r="G46"/>
  <c r="F46"/>
  <c r="E46"/>
  <c r="D46"/>
  <c r="C46"/>
  <c r="E138" l="1"/>
  <c r="I138"/>
  <c r="M138"/>
  <c r="P76"/>
  <c r="P138" s="1"/>
  <c r="N76"/>
  <c r="H138"/>
  <c r="L138"/>
  <c r="F105"/>
  <c r="C138"/>
  <c r="G138"/>
  <c r="J138"/>
  <c r="O138"/>
  <c r="K138"/>
  <c r="D138"/>
  <c r="F138"/>
  <c r="N138"/>
</calcChain>
</file>

<file path=xl/sharedStrings.xml><?xml version="1.0" encoding="utf-8"?>
<sst xmlns="http://schemas.openxmlformats.org/spreadsheetml/2006/main" count="166" uniqueCount="106">
  <si>
    <t>УТВЕРЖДАЮ</t>
  </si>
  <si>
    <t>Генеральный директор</t>
  </si>
  <si>
    <t>МУП "ККП" МО "город Десногорск"</t>
  </si>
  <si>
    <t>Смоленской области</t>
  </si>
  <si>
    <t>_______________Д.Г.Александров</t>
  </si>
  <si>
    <t>______________________2015 г.</t>
  </si>
  <si>
    <t xml:space="preserve"> по текущему ремонту металлоконструкций (без элементов мусоропровода) жилых домов и муниципальных общежитий на 2016г.</t>
  </si>
  <si>
    <t>Комиссия в составе</t>
  </si>
  <si>
    <t>начальник ПТО</t>
  </si>
  <si>
    <t>Бобылева С.В.,</t>
  </si>
  <si>
    <t>начальник ЖЭУ-1</t>
  </si>
  <si>
    <t>Финенко Г.В.,</t>
  </si>
  <si>
    <t>начальник ЖЭУ-2</t>
  </si>
  <si>
    <t>Свинцова Р.Н.,</t>
  </si>
  <si>
    <t>начальник ЖЭУ-3</t>
  </si>
  <si>
    <t>Буланцева В.В.,</t>
  </si>
  <si>
    <t>начальник ЖЭУ-4</t>
  </si>
  <si>
    <t>Черненькая В.В.,</t>
  </si>
  <si>
    <t>произвела обследование конструктивных элементов жилых домов 1,2,3,4,6,7 микрорайонов г.Десногорска</t>
  </si>
  <si>
    <t>и пришаа к выводу, что необходимо выполнить следующие работы</t>
  </si>
  <si>
    <t>УППР</t>
  </si>
  <si>
    <t>ремонт металл. лестничных решёток</t>
  </si>
  <si>
    <t>заделка технологических отверстий под эл.щитками металлом толщ.3мм</t>
  </si>
  <si>
    <t>замена дверцы на эл.щитках из листовой стали толщ.3мм, размером 950х300</t>
  </si>
  <si>
    <t>изготовление и установка трубы наружнего ливнестока, м</t>
  </si>
  <si>
    <t>замена колпаков над ливнестоками,шт</t>
  </si>
  <si>
    <t>замена водосточной воронки,шт</t>
  </si>
  <si>
    <t>замена колпаков над вентблоками, шт</t>
  </si>
  <si>
    <t>замета металл.решёток на продухи в цоколе здания из металла толщ.2мм</t>
  </si>
  <si>
    <t>замена металл.ограждения парапета</t>
  </si>
  <si>
    <t>м.п.</t>
  </si>
  <si>
    <t>кг</t>
  </si>
  <si>
    <t>м2</t>
  </si>
  <si>
    <t>шт.</t>
  </si>
  <si>
    <t>м</t>
  </si>
  <si>
    <t>1 микрорайон</t>
  </si>
  <si>
    <t>ж/д № 1</t>
  </si>
  <si>
    <t>ж/д № 2</t>
  </si>
  <si>
    <t>ж/д № 3</t>
  </si>
  <si>
    <t>ж/д № 4</t>
  </si>
  <si>
    <t>ж/д № 5</t>
  </si>
  <si>
    <t>ж/д № 5а</t>
  </si>
  <si>
    <t>ж/д № 6</t>
  </si>
  <si>
    <t>ж/д № 7</t>
  </si>
  <si>
    <t>ж/д № 7а</t>
  </si>
  <si>
    <t>ж/д № 8</t>
  </si>
  <si>
    <t>ж/д № 9</t>
  </si>
  <si>
    <t>ж/д № 10</t>
  </si>
  <si>
    <t>ж/д № 11</t>
  </si>
  <si>
    <t>ж/д № 11а</t>
  </si>
  <si>
    <t>ж/д № 12</t>
  </si>
  <si>
    <t>ж/д № 12а</t>
  </si>
  <si>
    <t>ж/д № 13</t>
  </si>
  <si>
    <t>ж/д № 14</t>
  </si>
  <si>
    <t>ж/д № 15</t>
  </si>
  <si>
    <t>ж/д № 16</t>
  </si>
  <si>
    <t>ж/д № 28</t>
  </si>
  <si>
    <t>ИТОГО</t>
  </si>
  <si>
    <t>2 микрорайон</t>
  </si>
  <si>
    <t>ж/д № 9а</t>
  </si>
  <si>
    <t>ж/д № 18</t>
  </si>
  <si>
    <t>ж/д № 19</t>
  </si>
  <si>
    <t>ж/д № 20</t>
  </si>
  <si>
    <t>ж/д № 21</t>
  </si>
  <si>
    <t>ж/д № 22</t>
  </si>
  <si>
    <t>ж/д № 23</t>
  </si>
  <si>
    <t>ж/д № 24</t>
  </si>
  <si>
    <t>ж/д № 26</t>
  </si>
  <si>
    <t>ж/д № 27</t>
  </si>
  <si>
    <t>ж/д № 29</t>
  </si>
  <si>
    <t>3 микрорайон</t>
  </si>
  <si>
    <t>ж/д № 1а</t>
  </si>
  <si>
    <t>ж/д № 1б</t>
  </si>
  <si>
    <t>ж/д № 13а</t>
  </si>
  <si>
    <t>ж/д № 15а</t>
  </si>
  <si>
    <t>ж/д № 16а</t>
  </si>
  <si>
    <t>ж/д № 16б</t>
  </si>
  <si>
    <t>ж/д № 17</t>
  </si>
  <si>
    <t>4 микрорайон</t>
  </si>
  <si>
    <t>ж/д № 45</t>
  </si>
  <si>
    <t>6 микрорайон</t>
  </si>
  <si>
    <t>ж/д № 178</t>
  </si>
  <si>
    <t>ж/д № 179</t>
  </si>
  <si>
    <t>ж/д № 180б</t>
  </si>
  <si>
    <t>ж/д № 182</t>
  </si>
  <si>
    <t>ж/д № 183</t>
  </si>
  <si>
    <t>ж/д № 185</t>
  </si>
  <si>
    <t>ж/д № 408б</t>
  </si>
  <si>
    <t>7 микрорайон</t>
  </si>
  <si>
    <t>Общежития</t>
  </si>
  <si>
    <t>общ.№ 3 1-мкр            1-3 блок</t>
  </si>
  <si>
    <t>общ.№ 4 3-мкр</t>
  </si>
  <si>
    <t>общ.№ 10 3-мкр сем.блок</t>
  </si>
  <si>
    <t>общ.№ 10 3-мкр хол.блок</t>
  </si>
  <si>
    <t>общ.№ 14 3-мкр</t>
  </si>
  <si>
    <t>ИТОГО                                               по сем..общ.</t>
  </si>
  <si>
    <t>ИТОГО                                    по хол.общ.</t>
  </si>
  <si>
    <t>ВСЕГО по ж/д</t>
  </si>
  <si>
    <t>Подписи:</t>
  </si>
  <si>
    <t xml:space="preserve">                                 Бобылева С.В</t>
  </si>
  <si>
    <t xml:space="preserve">                                Финенко Г.В.</t>
  </si>
  <si>
    <t xml:space="preserve">                                Свинцова Р.Н.</t>
  </si>
  <si>
    <t>Буланцева В.В.</t>
  </si>
  <si>
    <t>Черненькая В.В.</t>
  </si>
  <si>
    <t>А.Н.Шубин</t>
  </si>
  <si>
    <t>План работ</t>
  </si>
</sst>
</file>

<file path=xl/styles.xml><?xml version="1.0" encoding="utf-8"?>
<styleSheet xmlns="http://schemas.openxmlformats.org/spreadsheetml/2006/main">
  <numFmts count="8">
    <numFmt numFmtId="164" formatCode="#,##0.0;;\-\-"/>
    <numFmt numFmtId="165" formatCode="0.0"/>
    <numFmt numFmtId="166" formatCode="#,##0.00;;\-\-"/>
    <numFmt numFmtId="167" formatCode="#,##0.000;;\-\-"/>
    <numFmt numFmtId="168" formatCode="#,##0.0"/>
    <numFmt numFmtId="169" formatCode="0;\-0;\-\-"/>
    <numFmt numFmtId="170" formatCode="0.000"/>
    <numFmt numFmtId="171" formatCode="0.0;\-0.0;\-\-"/>
  </numFmts>
  <fonts count="16">
    <font>
      <sz val="10"/>
      <name val="Arial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9"/>
      <name val="Arial"/>
      <charset val="204"/>
    </font>
    <font>
      <sz val="9"/>
      <color indexed="10"/>
      <name val="Arial"/>
      <family val="2"/>
      <charset val="204"/>
    </font>
    <font>
      <b/>
      <sz val="9"/>
      <name val="Arial"/>
      <family val="2"/>
      <charset val="204"/>
    </font>
    <font>
      <b/>
      <sz val="9"/>
      <name val="Arial"/>
      <charset val="204"/>
    </font>
    <font>
      <sz val="11"/>
      <color indexed="10"/>
      <name val="Arial"/>
      <family val="2"/>
      <charset val="204"/>
    </font>
    <font>
      <sz val="9"/>
      <color indexed="10"/>
      <name val="Arial"/>
      <charset val="204"/>
    </font>
    <font>
      <b/>
      <sz val="10"/>
      <name val="Arial Cyr"/>
      <charset val="204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 applyBorder="1"/>
    <xf numFmtId="0" fontId="1" fillId="0" borderId="0" xfId="0" applyFont="1"/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left" vertical="center"/>
    </xf>
    <xf numFmtId="0" fontId="7" fillId="2" borderId="21" xfId="0" applyFont="1" applyFill="1" applyBorder="1" applyAlignment="1">
      <alignment horizontal="left" vertical="center"/>
    </xf>
    <xf numFmtId="0" fontId="6" fillId="2" borderId="21" xfId="0" applyFont="1" applyFill="1" applyBorder="1" applyAlignment="1">
      <alignment vertical="center" wrapText="1"/>
    </xf>
    <xf numFmtId="0" fontId="6" fillId="2" borderId="18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3" borderId="17" xfId="0" applyFont="1" applyFill="1" applyBorder="1" applyAlignment="1">
      <alignment vertical="center"/>
    </xf>
    <xf numFmtId="0" fontId="5" fillId="4" borderId="18" xfId="0" applyFont="1" applyFill="1" applyBorder="1" applyAlignment="1">
      <alignment vertical="center"/>
    </xf>
    <xf numFmtId="1" fontId="5" fillId="4" borderId="18" xfId="0" applyNumberFormat="1" applyFont="1" applyFill="1" applyBorder="1" applyAlignment="1">
      <alignment vertical="center"/>
    </xf>
    <xf numFmtId="2" fontId="8" fillId="4" borderId="18" xfId="0" applyNumberFormat="1" applyFont="1" applyFill="1" applyBorder="1" applyAlignment="1">
      <alignment vertical="center" wrapText="1"/>
    </xf>
    <xf numFmtId="164" fontId="8" fillId="4" borderId="18" xfId="0" applyNumberFormat="1" applyFont="1" applyFill="1" applyBorder="1" applyAlignment="1">
      <alignment vertical="center" wrapText="1"/>
    </xf>
    <xf numFmtId="165" fontId="8" fillId="0" borderId="18" xfId="0" applyNumberFormat="1" applyFont="1" applyBorder="1" applyAlignment="1">
      <alignment vertical="center"/>
    </xf>
    <xf numFmtId="164" fontId="8" fillId="4" borderId="18" xfId="0" applyNumberFormat="1" applyFont="1" applyFill="1" applyBorder="1" applyAlignment="1">
      <alignment vertical="center"/>
    </xf>
    <xf numFmtId="166" fontId="8" fillId="4" borderId="18" xfId="0" applyNumberFormat="1" applyFont="1" applyFill="1" applyBorder="1" applyAlignment="1">
      <alignment vertical="center" wrapText="1"/>
    </xf>
    <xf numFmtId="166" fontId="8" fillId="4" borderId="19" xfId="0" applyNumberFormat="1" applyFont="1" applyFill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167" fontId="8" fillId="4" borderId="19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4" fontId="8" fillId="4" borderId="19" xfId="0" applyNumberFormat="1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/>
    </xf>
    <xf numFmtId="164" fontId="8" fillId="0" borderId="18" xfId="0" applyNumberFormat="1" applyFont="1" applyFill="1" applyBorder="1" applyAlignment="1">
      <alignment vertical="center"/>
    </xf>
    <xf numFmtId="166" fontId="8" fillId="4" borderId="18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10" fillId="2" borderId="18" xfId="0" applyFont="1" applyFill="1" applyBorder="1" applyAlignment="1">
      <alignment vertical="center"/>
    </xf>
    <xf numFmtId="164" fontId="11" fillId="2" borderId="18" xfId="0" applyNumberFormat="1" applyFont="1" applyFill="1" applyBorder="1" applyAlignment="1">
      <alignment vertical="center"/>
    </xf>
    <xf numFmtId="164" fontId="8" fillId="2" borderId="21" xfId="0" applyNumberFormat="1" applyFont="1" applyFill="1" applyBorder="1" applyAlignment="1">
      <alignment vertical="center"/>
    </xf>
    <xf numFmtId="0" fontId="8" fillId="2" borderId="21" xfId="0" applyFont="1" applyFill="1" applyBorder="1" applyAlignment="1">
      <alignment vertical="center"/>
    </xf>
    <xf numFmtId="0" fontId="8" fillId="2" borderId="22" xfId="0" applyFont="1" applyFill="1" applyBorder="1" applyAlignment="1">
      <alignment vertical="center"/>
    </xf>
    <xf numFmtId="0" fontId="5" fillId="4" borderId="17" xfId="0" applyFont="1" applyFill="1" applyBorder="1" applyAlignment="1">
      <alignment vertical="center"/>
    </xf>
    <xf numFmtId="164" fontId="8" fillId="4" borderId="23" xfId="0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167" fontId="8" fillId="4" borderId="18" xfId="0" applyNumberFormat="1" applyFont="1" applyFill="1" applyBorder="1" applyAlignment="1">
      <alignment vertical="center" wrapText="1"/>
    </xf>
    <xf numFmtId="168" fontId="11" fillId="2" borderId="18" xfId="0" applyNumberFormat="1" applyFont="1" applyFill="1" applyBorder="1" applyAlignment="1"/>
    <xf numFmtId="166" fontId="11" fillId="2" borderId="19" xfId="0" applyNumberFormat="1" applyFont="1" applyFill="1" applyBorder="1" applyAlignment="1"/>
    <xf numFmtId="0" fontId="7" fillId="2" borderId="24" xfId="0" applyFont="1" applyFill="1" applyBorder="1" applyAlignment="1">
      <alignment horizontal="left" vertical="center"/>
    </xf>
    <xf numFmtId="0" fontId="8" fillId="2" borderId="24" xfId="0" applyFont="1" applyFill="1" applyBorder="1" applyAlignment="1">
      <alignment vertical="center"/>
    </xf>
    <xf numFmtId="0" fontId="8" fillId="2" borderId="13" xfId="0" applyFont="1" applyFill="1" applyBorder="1" applyAlignment="1">
      <alignment vertical="center"/>
    </xf>
    <xf numFmtId="169" fontId="5" fillId="3" borderId="17" xfId="0" applyNumberFormat="1" applyFont="1" applyFill="1" applyBorder="1" applyAlignment="1">
      <alignment vertical="center"/>
    </xf>
    <xf numFmtId="166" fontId="8" fillId="4" borderId="23" xfId="0" applyNumberFormat="1" applyFont="1" applyFill="1" applyBorder="1" applyAlignment="1">
      <alignment vertical="center" wrapText="1"/>
    </xf>
    <xf numFmtId="170" fontId="8" fillId="0" borderId="18" xfId="0" applyNumberFormat="1" applyFont="1" applyBorder="1" applyAlignment="1">
      <alignment vertical="center"/>
    </xf>
    <xf numFmtId="171" fontId="10" fillId="2" borderId="17" xfId="0" applyNumberFormat="1" applyFont="1" applyFill="1" applyBorder="1" applyAlignment="1">
      <alignment vertical="center"/>
    </xf>
    <xf numFmtId="166" fontId="11" fillId="2" borderId="18" xfId="0" applyNumberFormat="1" applyFont="1" applyFill="1" applyBorder="1" applyAlignment="1">
      <alignment vertical="center"/>
    </xf>
    <xf numFmtId="166" fontId="11" fillId="2" borderId="19" xfId="0" applyNumberFormat="1" applyFont="1" applyFill="1" applyBorder="1" applyAlignment="1">
      <alignment vertical="center"/>
    </xf>
    <xf numFmtId="169" fontId="10" fillId="2" borderId="17" xfId="0" applyNumberFormat="1" applyFont="1" applyFill="1" applyBorder="1" applyAlignment="1">
      <alignment vertical="center"/>
    </xf>
    <xf numFmtId="164" fontId="11" fillId="2" borderId="19" xfId="0" applyNumberFormat="1" applyFont="1" applyFill="1" applyBorder="1" applyAlignment="1">
      <alignment vertical="center"/>
    </xf>
    <xf numFmtId="169" fontId="10" fillId="0" borderId="20" xfId="0" applyNumberFormat="1" applyFont="1" applyFill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2" borderId="20" xfId="0" applyFont="1" applyFill="1" applyBorder="1" applyAlignment="1">
      <alignment horizontal="left" vertical="center"/>
    </xf>
    <xf numFmtId="0" fontId="11" fillId="2" borderId="21" xfId="0" applyFont="1" applyFill="1" applyBorder="1" applyAlignment="1">
      <alignment vertical="center"/>
    </xf>
    <xf numFmtId="0" fontId="11" fillId="2" borderId="18" xfId="0" applyFont="1" applyFill="1" applyBorder="1" applyAlignment="1">
      <alignment vertical="center"/>
    </xf>
    <xf numFmtId="0" fontId="11" fillId="2" borderId="19" xfId="0" applyFont="1" applyFill="1" applyBorder="1" applyAlignment="1">
      <alignment vertical="center"/>
    </xf>
    <xf numFmtId="169" fontId="5" fillId="3" borderId="17" xfId="0" applyNumberFormat="1" applyFont="1" applyFill="1" applyBorder="1" applyAlignment="1">
      <alignment horizontal="right" vertical="center"/>
    </xf>
    <xf numFmtId="164" fontId="8" fillId="4" borderId="22" xfId="0" applyNumberFormat="1" applyFont="1" applyFill="1" applyBorder="1" applyAlignment="1">
      <alignment vertical="center" wrapText="1"/>
    </xf>
    <xf numFmtId="166" fontId="8" fillId="0" borderId="18" xfId="0" applyNumberFormat="1" applyFont="1" applyBorder="1" applyAlignment="1">
      <alignment vertical="center"/>
    </xf>
    <xf numFmtId="165" fontId="8" fillId="0" borderId="19" xfId="0" applyNumberFormat="1" applyFont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71" fontId="5" fillId="2" borderId="17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12" fillId="2" borderId="20" xfId="0" applyFont="1" applyFill="1" applyBorder="1" applyAlignment="1">
      <alignment horizontal="left" vertical="center"/>
    </xf>
    <xf numFmtId="0" fontId="13" fillId="2" borderId="21" xfId="0" applyFont="1" applyFill="1" applyBorder="1" applyAlignment="1">
      <alignment vertical="center"/>
    </xf>
    <xf numFmtId="0" fontId="13" fillId="2" borderId="22" xfId="0" applyFont="1" applyFill="1" applyBorder="1" applyAlignment="1">
      <alignment vertical="center"/>
    </xf>
    <xf numFmtId="169" fontId="5" fillId="0" borderId="17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 wrapText="1"/>
    </xf>
    <xf numFmtId="166" fontId="8" fillId="0" borderId="18" xfId="0" applyNumberFormat="1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165" fontId="8" fillId="0" borderId="18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vertical="center" wrapText="1"/>
    </xf>
    <xf numFmtId="166" fontId="8" fillId="0" borderId="15" xfId="0" applyNumberFormat="1" applyFont="1" applyFill="1" applyBorder="1" applyAlignment="1">
      <alignment vertical="center"/>
    </xf>
    <xf numFmtId="164" fontId="8" fillId="0" borderId="15" xfId="0" applyNumberFormat="1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167" fontId="8" fillId="4" borderId="18" xfId="0" applyNumberFormat="1" applyFont="1" applyFill="1" applyBorder="1" applyAlignment="1">
      <alignment vertical="center"/>
    </xf>
    <xf numFmtId="164" fontId="8" fillId="4" borderId="19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right" vertical="center" wrapText="1"/>
    </xf>
    <xf numFmtId="167" fontId="8" fillId="0" borderId="18" xfId="0" applyNumberFormat="1" applyFont="1" applyFill="1" applyBorder="1" applyAlignment="1">
      <alignment vertical="center"/>
    </xf>
    <xf numFmtId="171" fontId="5" fillId="2" borderId="17" xfId="0" applyNumberFormat="1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vertical="center" wrapText="1"/>
    </xf>
    <xf numFmtId="164" fontId="10" fillId="2" borderId="18" xfId="0" applyNumberFormat="1" applyFont="1" applyFill="1" applyBorder="1" applyAlignment="1">
      <alignment vertical="center" wrapText="1"/>
    </xf>
    <xf numFmtId="164" fontId="10" fillId="2" borderId="19" xfId="0" applyNumberFormat="1" applyFont="1" applyFill="1" applyBorder="1" applyAlignment="1">
      <alignment vertical="center" wrapText="1"/>
    </xf>
    <xf numFmtId="166" fontId="10" fillId="2" borderId="18" xfId="0" applyNumberFormat="1" applyFont="1" applyFill="1" applyBorder="1" applyAlignment="1">
      <alignment vertical="center" wrapText="1"/>
    </xf>
    <xf numFmtId="164" fontId="11" fillId="2" borderId="18" xfId="0" applyNumberFormat="1" applyFont="1" applyFill="1" applyBorder="1" applyAlignment="1">
      <alignment vertical="center" wrapText="1"/>
    </xf>
    <xf numFmtId="164" fontId="11" fillId="2" borderId="19" xfId="0" applyNumberFormat="1" applyFont="1" applyFill="1" applyBorder="1" applyAlignment="1">
      <alignment vertical="center" wrapText="1"/>
    </xf>
    <xf numFmtId="0" fontId="1" fillId="2" borderId="25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2" fontId="11" fillId="2" borderId="26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15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5" fillId="0" borderId="0" xfId="0" applyFont="1" applyBorder="1"/>
    <xf numFmtId="0" fontId="5" fillId="0" borderId="0" xfId="0" applyFont="1"/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4" fillId="0" borderId="0" xfId="0" applyFont="1" applyAlignment="1">
      <alignment horizontal="left" wrapText="1"/>
    </xf>
    <xf numFmtId="0" fontId="1" fillId="0" borderId="0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4"/>
  <sheetViews>
    <sheetView tabSelected="1" zoomScaleNormal="100" zoomScaleSheetLayoutView="90" workbookViewId="0">
      <selection activeCell="F8" sqref="F8:J8"/>
    </sheetView>
  </sheetViews>
  <sheetFormatPr defaultColWidth="9.109375" defaultRowHeight="13.2" outlineLevelCol="1"/>
  <cols>
    <col min="1" max="1" width="3.6640625" style="1" customWidth="1"/>
    <col min="2" max="2" width="16.88671875" style="2" customWidth="1"/>
    <col min="3" max="4" width="6.6640625" style="2" customWidth="1"/>
    <col min="5" max="5" width="6.5546875" style="2" customWidth="1"/>
    <col min="6" max="6" width="8.44140625" style="2" customWidth="1"/>
    <col min="7" max="7" width="7.6640625" style="2" customWidth="1"/>
    <col min="8" max="8" width="8.109375" style="2" customWidth="1"/>
    <col min="9" max="9" width="8.88671875" style="2" customWidth="1"/>
    <col min="10" max="12" width="8.5546875" style="2" customWidth="1" outlineLevel="1"/>
    <col min="13" max="13" width="5.6640625" style="2" customWidth="1" outlineLevel="1"/>
    <col min="14" max="14" width="8.44140625" style="2" customWidth="1" outlineLevel="1"/>
    <col min="15" max="15" width="8.5546875" style="2" customWidth="1" outlineLevel="1"/>
    <col min="16" max="16" width="9.109375" style="2" customWidth="1" outlineLevel="1"/>
    <col min="17" max="16384" width="9.109375" style="1"/>
  </cols>
  <sheetData>
    <row r="1" spans="1:16">
      <c r="J1" s="3"/>
      <c r="K1" s="3"/>
      <c r="L1" s="3"/>
      <c r="M1" s="3" t="s">
        <v>0</v>
      </c>
      <c r="N1" s="1"/>
      <c r="O1" s="1"/>
      <c r="P1" s="1"/>
    </row>
    <row r="2" spans="1:16">
      <c r="J2" s="4"/>
      <c r="K2" s="4"/>
      <c r="L2" s="4"/>
      <c r="M2" s="4" t="s">
        <v>1</v>
      </c>
      <c r="N2" s="1"/>
      <c r="O2" s="1"/>
      <c r="P2" s="1"/>
    </row>
    <row r="3" spans="1:16">
      <c r="J3" s="4"/>
      <c r="K3" s="4"/>
      <c r="L3" s="4"/>
      <c r="M3" s="4" t="s">
        <v>2</v>
      </c>
      <c r="N3" s="1"/>
      <c r="O3" s="1"/>
      <c r="P3" s="1"/>
    </row>
    <row r="4" spans="1:16">
      <c r="J4" s="4"/>
      <c r="K4" s="4"/>
      <c r="L4" s="4"/>
      <c r="M4" s="4" t="s">
        <v>3</v>
      </c>
      <c r="N4" s="1"/>
      <c r="O4" s="1"/>
      <c r="P4" s="1"/>
    </row>
    <row r="5" spans="1:16">
      <c r="J5" s="5"/>
      <c r="K5" s="5"/>
      <c r="L5" s="5"/>
      <c r="M5" s="5" t="s">
        <v>4</v>
      </c>
      <c r="N5" s="1"/>
      <c r="O5" s="1" t="s">
        <v>104</v>
      </c>
      <c r="P5" s="1"/>
    </row>
    <row r="6" spans="1:16">
      <c r="J6" s="5"/>
      <c r="K6" s="5"/>
      <c r="L6" s="5"/>
      <c r="M6" s="5" t="s">
        <v>5</v>
      </c>
      <c r="N6" s="1"/>
      <c r="O6" s="1"/>
      <c r="P6" s="1"/>
    </row>
    <row r="7" spans="1:16">
      <c r="J7" s="5"/>
      <c r="K7" s="5"/>
      <c r="L7" s="5"/>
      <c r="M7" s="5"/>
      <c r="N7" s="1"/>
      <c r="O7" s="1"/>
      <c r="P7" s="1"/>
    </row>
    <row r="8" spans="1:16">
      <c r="F8" s="121" t="s">
        <v>105</v>
      </c>
      <c r="G8" s="121"/>
      <c r="H8" s="121"/>
      <c r="I8" s="121"/>
      <c r="J8" s="121"/>
      <c r="K8" s="5"/>
      <c r="L8" s="5"/>
      <c r="M8" s="5"/>
      <c r="N8" s="1"/>
      <c r="O8" s="1"/>
      <c r="P8" s="1"/>
    </row>
    <row r="9" spans="1:16" ht="14.25" customHeight="1" thickBot="1">
      <c r="A9" s="122" t="s">
        <v>6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</row>
    <row r="10" spans="1:16" ht="14.25" customHeight="1">
      <c r="B10" s="123" t="s">
        <v>7</v>
      </c>
      <c r="C10" s="123"/>
      <c r="D10" s="123"/>
      <c r="E10" s="123"/>
      <c r="F10" s="6"/>
      <c r="J10" s="1"/>
      <c r="K10" s="1"/>
      <c r="L10" s="1"/>
      <c r="M10" s="1"/>
      <c r="N10" s="1"/>
      <c r="O10" s="1"/>
      <c r="P10" s="1"/>
    </row>
    <row r="11" spans="1:16" ht="14.25" customHeight="1">
      <c r="B11" s="124" t="s">
        <v>8</v>
      </c>
      <c r="C11" s="124"/>
      <c r="D11" s="124"/>
      <c r="E11" s="5" t="s">
        <v>9</v>
      </c>
      <c r="F11" s="5"/>
      <c r="J11" s="1"/>
      <c r="K11" s="1"/>
      <c r="L11" s="1"/>
      <c r="M11" s="1"/>
      <c r="N11" s="1"/>
      <c r="O11" s="1"/>
      <c r="P11" s="1"/>
    </row>
    <row r="12" spans="1:16" ht="14.25" customHeight="1">
      <c r="B12" s="124" t="s">
        <v>10</v>
      </c>
      <c r="C12" s="124"/>
      <c r="D12" s="124"/>
      <c r="E12" s="124" t="s">
        <v>11</v>
      </c>
      <c r="F12" s="124"/>
      <c r="J12" s="1"/>
      <c r="K12" s="1"/>
      <c r="L12" s="1"/>
      <c r="M12" s="1"/>
      <c r="N12" s="1"/>
      <c r="O12" s="1"/>
      <c r="P12" s="1"/>
    </row>
    <row r="13" spans="1:16" ht="14.25" customHeight="1">
      <c r="B13" s="124" t="s">
        <v>12</v>
      </c>
      <c r="C13" s="124"/>
      <c r="D13" s="124"/>
      <c r="E13" s="124" t="s">
        <v>13</v>
      </c>
      <c r="F13" s="124"/>
      <c r="J13" s="1"/>
      <c r="K13" s="1"/>
      <c r="L13" s="1"/>
      <c r="M13" s="1"/>
      <c r="N13" s="1"/>
      <c r="O13" s="1"/>
      <c r="P13" s="1"/>
    </row>
    <row r="14" spans="1:16" ht="14.25" customHeight="1">
      <c r="B14" s="124" t="s">
        <v>14</v>
      </c>
      <c r="C14" s="124"/>
      <c r="D14" s="124"/>
      <c r="E14" s="124" t="s">
        <v>15</v>
      </c>
      <c r="F14" s="124"/>
      <c r="J14" s="1"/>
      <c r="K14" s="1"/>
      <c r="L14" s="1"/>
      <c r="M14" s="1"/>
      <c r="N14" s="1"/>
      <c r="O14" s="1"/>
      <c r="P14" s="1"/>
    </row>
    <row r="15" spans="1:16" ht="14.25" customHeight="1">
      <c r="B15" s="124" t="s">
        <v>16</v>
      </c>
      <c r="C15" s="124"/>
      <c r="D15" s="124"/>
      <c r="E15" s="124" t="s">
        <v>17</v>
      </c>
      <c r="F15" s="124"/>
      <c r="J15" s="1"/>
      <c r="K15" s="1"/>
      <c r="L15" s="1"/>
      <c r="M15" s="1"/>
      <c r="N15" s="1"/>
      <c r="O15" s="1"/>
      <c r="P15" s="1"/>
    </row>
    <row r="16" spans="1:16" ht="14.25" customHeight="1">
      <c r="A16" s="124" t="s">
        <v>18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</row>
    <row r="17" spans="1:16" ht="14.25" customHeight="1" thickBot="1">
      <c r="A17" s="126" t="s">
        <v>19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</row>
    <row r="18" spans="1:16" s="7" customFormat="1" ht="18" customHeight="1">
      <c r="A18" s="127"/>
      <c r="B18" s="130"/>
      <c r="C18" s="133" t="s">
        <v>20</v>
      </c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5"/>
    </row>
    <row r="19" spans="1:16" s="7" customFormat="1" ht="29.25" hidden="1" customHeight="1">
      <c r="A19" s="128"/>
      <c r="B19" s="131"/>
      <c r="C19" s="8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10"/>
    </row>
    <row r="20" spans="1:16" s="7" customFormat="1" ht="19.5" hidden="1" customHeight="1">
      <c r="A20" s="128"/>
      <c r="B20" s="131"/>
      <c r="C20" s="8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10"/>
    </row>
    <row r="21" spans="1:16" s="7" customFormat="1" ht="83.25" customHeight="1">
      <c r="A21" s="128"/>
      <c r="B21" s="131"/>
      <c r="C21" s="136" t="s">
        <v>21</v>
      </c>
      <c r="D21" s="137"/>
      <c r="E21" s="136" t="s">
        <v>22</v>
      </c>
      <c r="F21" s="137"/>
      <c r="G21" s="136" t="s">
        <v>23</v>
      </c>
      <c r="H21" s="137"/>
      <c r="I21" s="131" t="s">
        <v>24</v>
      </c>
      <c r="J21" s="131" t="s">
        <v>25</v>
      </c>
      <c r="K21" s="131" t="s">
        <v>26</v>
      </c>
      <c r="L21" s="131" t="s">
        <v>27</v>
      </c>
      <c r="M21" s="136" t="s">
        <v>28</v>
      </c>
      <c r="N21" s="137"/>
      <c r="O21" s="136" t="s">
        <v>29</v>
      </c>
      <c r="P21" s="138"/>
    </row>
    <row r="22" spans="1:16" s="7" customFormat="1" ht="62.25" customHeight="1">
      <c r="A22" s="129"/>
      <c r="B22" s="132"/>
      <c r="C22" s="11" t="s">
        <v>30</v>
      </c>
      <c r="D22" s="11" t="s">
        <v>31</v>
      </c>
      <c r="E22" s="11" t="s">
        <v>32</v>
      </c>
      <c r="F22" s="11" t="s">
        <v>31</v>
      </c>
      <c r="G22" s="11" t="s">
        <v>33</v>
      </c>
      <c r="H22" s="11" t="s">
        <v>31</v>
      </c>
      <c r="I22" s="132"/>
      <c r="J22" s="132"/>
      <c r="K22" s="132"/>
      <c r="L22" s="132"/>
      <c r="M22" s="11" t="s">
        <v>32</v>
      </c>
      <c r="N22" s="11" t="s">
        <v>31</v>
      </c>
      <c r="O22" s="11" t="s">
        <v>34</v>
      </c>
      <c r="P22" s="12" t="s">
        <v>31</v>
      </c>
    </row>
    <row r="23" spans="1:16" s="17" customFormat="1" ht="11.4">
      <c r="A23" s="13">
        <v>1</v>
      </c>
      <c r="B23" s="14">
        <v>2</v>
      </c>
      <c r="C23" s="14">
        <v>3</v>
      </c>
      <c r="D23" s="15">
        <v>4</v>
      </c>
      <c r="E23" s="15">
        <v>5</v>
      </c>
      <c r="F23" s="15">
        <v>6</v>
      </c>
      <c r="G23" s="15">
        <v>7</v>
      </c>
      <c r="H23" s="15">
        <v>8</v>
      </c>
      <c r="I23" s="14">
        <v>9</v>
      </c>
      <c r="J23" s="15">
        <v>10</v>
      </c>
      <c r="K23" s="15">
        <v>11</v>
      </c>
      <c r="L23" s="15">
        <v>12</v>
      </c>
      <c r="M23" s="15">
        <v>13</v>
      </c>
      <c r="N23" s="15">
        <v>14</v>
      </c>
      <c r="O23" s="15">
        <v>15</v>
      </c>
      <c r="P23" s="16">
        <v>16</v>
      </c>
    </row>
    <row r="24" spans="1:16" s="24" customFormat="1" ht="11.25" customHeight="1">
      <c r="A24" s="18"/>
      <c r="B24" s="19" t="s">
        <v>35</v>
      </c>
      <c r="C24" s="19"/>
      <c r="D24" s="20"/>
      <c r="E24" s="20"/>
      <c r="F24" s="20"/>
      <c r="G24" s="21"/>
      <c r="H24" s="22"/>
      <c r="I24" s="20"/>
      <c r="J24" s="20"/>
      <c r="K24" s="21"/>
      <c r="L24" s="21"/>
      <c r="M24" s="22"/>
      <c r="N24" s="20"/>
      <c r="O24" s="20"/>
      <c r="P24" s="23"/>
    </row>
    <row r="25" spans="1:16" s="24" customFormat="1" ht="11.25" customHeight="1">
      <c r="A25" s="25">
        <v>1</v>
      </c>
      <c r="B25" s="26" t="s">
        <v>36</v>
      </c>
      <c r="C25" s="27">
        <v>10</v>
      </c>
      <c r="D25" s="28">
        <v>12.2</v>
      </c>
      <c r="E25" s="29">
        <v>2</v>
      </c>
      <c r="F25" s="29">
        <v>47</v>
      </c>
      <c r="G25" s="30">
        <v>1</v>
      </c>
      <c r="H25" s="30">
        <v>27.6</v>
      </c>
      <c r="I25" s="31">
        <v>3</v>
      </c>
      <c r="J25" s="31"/>
      <c r="K25" s="30"/>
      <c r="L25" s="29">
        <v>2</v>
      </c>
      <c r="M25" s="29">
        <v>1</v>
      </c>
      <c r="N25" s="32">
        <v>15.7</v>
      </c>
      <c r="O25" s="29">
        <v>2</v>
      </c>
      <c r="P25" s="33">
        <v>8.18</v>
      </c>
    </row>
    <row r="26" spans="1:16" s="34" customFormat="1" ht="11.25" customHeight="1">
      <c r="A26" s="25">
        <v>2</v>
      </c>
      <c r="B26" s="26" t="s">
        <v>37</v>
      </c>
      <c r="C26" s="27">
        <v>10</v>
      </c>
      <c r="D26" s="28">
        <v>12.2</v>
      </c>
      <c r="E26" s="29">
        <v>2</v>
      </c>
      <c r="F26" s="29">
        <v>47</v>
      </c>
      <c r="G26" s="30">
        <v>1</v>
      </c>
      <c r="H26" s="30">
        <v>27.6</v>
      </c>
      <c r="I26" s="31">
        <v>3</v>
      </c>
      <c r="J26" s="31"/>
      <c r="K26" s="30"/>
      <c r="L26" s="29">
        <v>2</v>
      </c>
      <c r="M26" s="29">
        <v>1</v>
      </c>
      <c r="N26" s="32">
        <v>15.7</v>
      </c>
      <c r="O26" s="29">
        <v>2</v>
      </c>
      <c r="P26" s="33">
        <v>8.18</v>
      </c>
    </row>
    <row r="27" spans="1:16" s="34" customFormat="1" ht="11.25" customHeight="1">
      <c r="A27" s="25">
        <v>3</v>
      </c>
      <c r="B27" s="26" t="s">
        <v>38</v>
      </c>
      <c r="C27" s="27">
        <v>10</v>
      </c>
      <c r="D27" s="28">
        <v>12.2</v>
      </c>
      <c r="E27" s="29">
        <v>2</v>
      </c>
      <c r="F27" s="29">
        <v>47</v>
      </c>
      <c r="G27" s="30">
        <v>1</v>
      </c>
      <c r="H27" s="30">
        <v>27.6</v>
      </c>
      <c r="I27" s="31">
        <v>3</v>
      </c>
      <c r="J27" s="31"/>
      <c r="K27" s="30"/>
      <c r="L27" s="29">
        <v>2</v>
      </c>
      <c r="M27" s="29">
        <v>1</v>
      </c>
      <c r="N27" s="32">
        <v>15.7</v>
      </c>
      <c r="O27" s="29">
        <v>2</v>
      </c>
      <c r="P27" s="33">
        <v>8.18</v>
      </c>
    </row>
    <row r="28" spans="1:16" s="34" customFormat="1" ht="11.25" customHeight="1">
      <c r="A28" s="25">
        <v>4</v>
      </c>
      <c r="B28" s="26" t="s">
        <v>39</v>
      </c>
      <c r="C28" s="26">
        <v>20</v>
      </c>
      <c r="D28" s="31">
        <v>24.4</v>
      </c>
      <c r="E28" s="31">
        <v>5</v>
      </c>
      <c r="F28" s="31">
        <v>117.5</v>
      </c>
      <c r="G28" s="30">
        <v>1</v>
      </c>
      <c r="H28" s="30">
        <v>27.6</v>
      </c>
      <c r="I28" s="31">
        <v>5</v>
      </c>
      <c r="J28" s="31">
        <v>1</v>
      </c>
      <c r="K28" s="30">
        <v>1</v>
      </c>
      <c r="L28" s="29">
        <v>4</v>
      </c>
      <c r="M28" s="29">
        <v>2</v>
      </c>
      <c r="N28" s="32">
        <v>31.4</v>
      </c>
      <c r="O28" s="29">
        <v>4</v>
      </c>
      <c r="P28" s="33">
        <v>16.36</v>
      </c>
    </row>
    <row r="29" spans="1:16" s="34" customFormat="1" ht="11.25" customHeight="1">
      <c r="A29" s="25">
        <v>5</v>
      </c>
      <c r="B29" s="26" t="s">
        <v>40</v>
      </c>
      <c r="C29" s="27">
        <v>10</v>
      </c>
      <c r="D29" s="28">
        <v>12.2</v>
      </c>
      <c r="E29" s="31">
        <v>3</v>
      </c>
      <c r="F29" s="31">
        <v>70.5</v>
      </c>
      <c r="G29" s="30">
        <v>1</v>
      </c>
      <c r="H29" s="30">
        <v>27.6</v>
      </c>
      <c r="I29" s="31">
        <v>5</v>
      </c>
      <c r="J29" s="31"/>
      <c r="K29" s="30"/>
      <c r="L29" s="29">
        <v>3</v>
      </c>
      <c r="M29" s="29">
        <v>1</v>
      </c>
      <c r="N29" s="32">
        <v>15.7</v>
      </c>
      <c r="O29" s="29">
        <v>2</v>
      </c>
      <c r="P29" s="33">
        <v>8.18</v>
      </c>
    </row>
    <row r="30" spans="1:16" s="34" customFormat="1" ht="11.25" customHeight="1">
      <c r="A30" s="25">
        <v>6</v>
      </c>
      <c r="B30" s="26" t="s">
        <v>41</v>
      </c>
      <c r="C30" s="26"/>
      <c r="D30" s="31"/>
      <c r="E30" s="31"/>
      <c r="F30" s="31"/>
      <c r="G30" s="30"/>
      <c r="H30" s="30"/>
      <c r="I30" s="31"/>
      <c r="J30" s="31"/>
      <c r="K30" s="30"/>
      <c r="L30" s="29"/>
      <c r="M30" s="32">
        <v>0.75</v>
      </c>
      <c r="N30" s="32">
        <v>11.8</v>
      </c>
      <c r="O30" s="29"/>
      <c r="P30" s="33"/>
    </row>
    <row r="31" spans="1:16" s="34" customFormat="1" ht="11.25" customHeight="1">
      <c r="A31" s="25">
        <v>7</v>
      </c>
      <c r="B31" s="26" t="s">
        <v>42</v>
      </c>
      <c r="C31" s="27">
        <v>2</v>
      </c>
      <c r="D31" s="28">
        <v>2.4</v>
      </c>
      <c r="E31" s="31">
        <v>0.5</v>
      </c>
      <c r="F31" s="31">
        <v>11.75</v>
      </c>
      <c r="G31" s="30">
        <v>1</v>
      </c>
      <c r="H31" s="30">
        <v>27.6</v>
      </c>
      <c r="I31" s="31">
        <v>5</v>
      </c>
      <c r="J31" s="31">
        <v>1</v>
      </c>
      <c r="K31" s="30">
        <v>1</v>
      </c>
      <c r="L31" s="29">
        <v>3</v>
      </c>
      <c r="M31" s="29">
        <v>1</v>
      </c>
      <c r="N31" s="32">
        <v>15.7</v>
      </c>
      <c r="O31" s="29"/>
      <c r="P31" s="33"/>
    </row>
    <row r="32" spans="1:16" s="34" customFormat="1" ht="11.25" customHeight="1">
      <c r="A32" s="25">
        <v>8</v>
      </c>
      <c r="B32" s="26" t="s">
        <v>43</v>
      </c>
      <c r="C32" s="27">
        <v>2</v>
      </c>
      <c r="D32" s="28">
        <v>2.4</v>
      </c>
      <c r="E32" s="31">
        <v>0.5</v>
      </c>
      <c r="F32" s="31">
        <v>11.75</v>
      </c>
      <c r="G32" s="30">
        <v>1</v>
      </c>
      <c r="H32" s="30">
        <v>27.6</v>
      </c>
      <c r="I32" s="31">
        <v>5</v>
      </c>
      <c r="J32" s="31"/>
      <c r="K32" s="30"/>
      <c r="L32" s="29">
        <v>3</v>
      </c>
      <c r="M32" s="29">
        <v>1</v>
      </c>
      <c r="N32" s="32">
        <v>15.7</v>
      </c>
      <c r="O32" s="29"/>
      <c r="P32" s="33"/>
    </row>
    <row r="33" spans="1:16" s="34" customFormat="1" ht="11.25" customHeight="1">
      <c r="A33" s="25">
        <v>9</v>
      </c>
      <c r="B33" s="26" t="s">
        <v>44</v>
      </c>
      <c r="C33" s="26"/>
      <c r="D33" s="31"/>
      <c r="E33" s="31"/>
      <c r="F33" s="31"/>
      <c r="G33" s="30"/>
      <c r="H33" s="30"/>
      <c r="I33" s="31"/>
      <c r="J33" s="31"/>
      <c r="K33" s="30"/>
      <c r="L33" s="29"/>
      <c r="M33" s="29"/>
      <c r="N33" s="32"/>
      <c r="O33" s="29"/>
      <c r="P33" s="35"/>
    </row>
    <row r="34" spans="1:16" s="36" customFormat="1" ht="11.25" customHeight="1">
      <c r="A34" s="25">
        <v>10</v>
      </c>
      <c r="B34" s="26" t="s">
        <v>45</v>
      </c>
      <c r="C34" s="27">
        <v>10</v>
      </c>
      <c r="D34" s="28">
        <v>12.2</v>
      </c>
      <c r="E34" s="31">
        <v>3</v>
      </c>
      <c r="F34" s="36">
        <v>70.5</v>
      </c>
      <c r="G34" s="30">
        <v>1</v>
      </c>
      <c r="H34" s="30">
        <v>27.6</v>
      </c>
      <c r="I34" s="31">
        <v>5</v>
      </c>
      <c r="J34" s="31"/>
      <c r="K34" s="30"/>
      <c r="L34" s="29">
        <v>2</v>
      </c>
      <c r="M34" s="29">
        <v>1</v>
      </c>
      <c r="N34" s="32">
        <v>15.7</v>
      </c>
      <c r="O34" s="29">
        <v>2</v>
      </c>
      <c r="P34" s="33">
        <v>8.18</v>
      </c>
    </row>
    <row r="35" spans="1:16" s="36" customFormat="1" ht="11.25" customHeight="1">
      <c r="A35" s="25">
        <v>11</v>
      </c>
      <c r="B35" s="26" t="s">
        <v>46</v>
      </c>
      <c r="C35" s="26">
        <v>10</v>
      </c>
      <c r="D35" s="31">
        <v>12.2</v>
      </c>
      <c r="E35" s="31">
        <v>3</v>
      </c>
      <c r="F35" s="31">
        <v>70.5</v>
      </c>
      <c r="G35" s="30">
        <v>1</v>
      </c>
      <c r="H35" s="30">
        <v>27.6</v>
      </c>
      <c r="I35" s="31">
        <v>5</v>
      </c>
      <c r="J35" s="31"/>
      <c r="K35" s="30"/>
      <c r="L35" s="29">
        <v>2</v>
      </c>
      <c r="M35" s="29">
        <v>1</v>
      </c>
      <c r="N35" s="32">
        <v>15.7</v>
      </c>
      <c r="O35" s="29">
        <v>2</v>
      </c>
      <c r="P35" s="33">
        <v>8.18</v>
      </c>
    </row>
    <row r="36" spans="1:16" s="24" customFormat="1" ht="11.25" customHeight="1">
      <c r="A36" s="25">
        <v>12</v>
      </c>
      <c r="B36" s="26" t="s">
        <v>47</v>
      </c>
      <c r="C36" s="26">
        <v>2</v>
      </c>
      <c r="D36" s="31">
        <v>2.4</v>
      </c>
      <c r="E36" s="31">
        <v>0.5</v>
      </c>
      <c r="F36" s="31">
        <v>11.75</v>
      </c>
      <c r="G36" s="30">
        <v>1</v>
      </c>
      <c r="H36" s="30">
        <v>27.6</v>
      </c>
      <c r="I36" s="31">
        <v>5</v>
      </c>
      <c r="J36" s="31"/>
      <c r="K36" s="30"/>
      <c r="L36" s="29">
        <v>3</v>
      </c>
      <c r="M36" s="29">
        <v>1</v>
      </c>
      <c r="N36" s="32">
        <v>15.7</v>
      </c>
      <c r="O36" s="29"/>
      <c r="P36" s="33"/>
    </row>
    <row r="37" spans="1:16" s="24" customFormat="1" ht="11.25" customHeight="1">
      <c r="A37" s="25">
        <v>13</v>
      </c>
      <c r="B37" s="26" t="s">
        <v>48</v>
      </c>
      <c r="C37" s="26">
        <v>2</v>
      </c>
      <c r="D37" s="31">
        <v>2.4</v>
      </c>
      <c r="E37" s="31">
        <v>0.5</v>
      </c>
      <c r="F37" s="31">
        <v>11.75</v>
      </c>
      <c r="G37" s="30">
        <v>1</v>
      </c>
      <c r="H37" s="30">
        <v>27.6</v>
      </c>
      <c r="I37" s="31">
        <v>5</v>
      </c>
      <c r="J37" s="31"/>
      <c r="K37" s="30"/>
      <c r="L37" s="29">
        <v>3</v>
      </c>
      <c r="M37" s="29">
        <v>1</v>
      </c>
      <c r="N37" s="32">
        <v>15.7</v>
      </c>
      <c r="O37" s="29"/>
      <c r="P37" s="33"/>
    </row>
    <row r="38" spans="1:16" s="24" customFormat="1" ht="11.25" customHeight="1">
      <c r="A38" s="25">
        <v>14</v>
      </c>
      <c r="B38" s="26" t="s">
        <v>49</v>
      </c>
      <c r="C38" s="26">
        <v>2</v>
      </c>
      <c r="D38" s="31">
        <v>2.4</v>
      </c>
      <c r="E38" s="31">
        <v>0.5</v>
      </c>
      <c r="F38" s="31">
        <v>11.75</v>
      </c>
      <c r="G38" s="30">
        <v>1</v>
      </c>
      <c r="H38" s="30">
        <v>27.6</v>
      </c>
      <c r="I38" s="31">
        <v>2</v>
      </c>
      <c r="J38" s="31"/>
      <c r="K38" s="30"/>
      <c r="L38" s="29">
        <v>2</v>
      </c>
      <c r="M38" s="29">
        <v>0.5</v>
      </c>
      <c r="N38" s="32">
        <v>7.85</v>
      </c>
      <c r="O38" s="29"/>
      <c r="P38" s="33"/>
    </row>
    <row r="39" spans="1:16" s="24" customFormat="1" ht="11.25" customHeight="1">
      <c r="A39" s="25">
        <v>15</v>
      </c>
      <c r="B39" s="26" t="s">
        <v>50</v>
      </c>
      <c r="C39" s="26">
        <v>10</v>
      </c>
      <c r="D39" s="31">
        <v>12.2</v>
      </c>
      <c r="E39" s="31">
        <v>3</v>
      </c>
      <c r="F39" s="31">
        <v>70.5</v>
      </c>
      <c r="G39" s="30">
        <v>1</v>
      </c>
      <c r="H39" s="30">
        <v>27.6</v>
      </c>
      <c r="I39" s="31">
        <v>5</v>
      </c>
      <c r="J39" s="31">
        <v>1</v>
      </c>
      <c r="K39" s="30">
        <v>1</v>
      </c>
      <c r="L39" s="29">
        <v>2</v>
      </c>
      <c r="M39" s="29">
        <v>1</v>
      </c>
      <c r="N39" s="32">
        <v>15.7</v>
      </c>
      <c r="O39" s="29">
        <v>2</v>
      </c>
      <c r="P39" s="33">
        <v>8.18</v>
      </c>
    </row>
    <row r="40" spans="1:16" s="36" customFormat="1" ht="11.25" customHeight="1">
      <c r="A40" s="25">
        <v>16</v>
      </c>
      <c r="B40" s="26" t="s">
        <v>51</v>
      </c>
      <c r="C40" s="26"/>
      <c r="D40" s="31"/>
      <c r="E40" s="31"/>
      <c r="F40" s="31"/>
      <c r="G40" s="30"/>
      <c r="H40" s="30"/>
      <c r="I40" s="31"/>
      <c r="J40" s="31"/>
      <c r="K40" s="30"/>
      <c r="L40" s="29"/>
      <c r="M40" s="29"/>
      <c r="N40" s="32"/>
      <c r="O40" s="29"/>
      <c r="P40" s="35"/>
    </row>
    <row r="41" spans="1:16" s="36" customFormat="1" ht="11.25" customHeight="1">
      <c r="A41" s="25">
        <v>17</v>
      </c>
      <c r="B41" s="26" t="s">
        <v>52</v>
      </c>
      <c r="C41" s="26"/>
      <c r="D41" s="31"/>
      <c r="E41" s="31"/>
      <c r="F41" s="31"/>
      <c r="G41" s="30"/>
      <c r="H41" s="30"/>
      <c r="I41" s="31"/>
      <c r="J41" s="31"/>
      <c r="K41" s="30"/>
      <c r="L41" s="29"/>
      <c r="M41" s="32">
        <v>0.75</v>
      </c>
      <c r="N41" s="32">
        <v>11.8</v>
      </c>
      <c r="O41" s="29"/>
      <c r="P41" s="35"/>
    </row>
    <row r="42" spans="1:16" s="24" customFormat="1" ht="11.25" customHeight="1">
      <c r="A42" s="25">
        <v>18</v>
      </c>
      <c r="B42" s="26" t="s">
        <v>53</v>
      </c>
      <c r="C42" s="26">
        <v>10</v>
      </c>
      <c r="D42" s="31">
        <v>12.2</v>
      </c>
      <c r="E42" s="31">
        <v>3</v>
      </c>
      <c r="F42" s="31">
        <v>70.5</v>
      </c>
      <c r="G42" s="30">
        <v>1</v>
      </c>
      <c r="H42" s="30">
        <v>27.6</v>
      </c>
      <c r="I42" s="31">
        <v>3</v>
      </c>
      <c r="J42" s="31"/>
      <c r="K42" s="30"/>
      <c r="L42" s="29">
        <v>1</v>
      </c>
      <c r="M42" s="29">
        <v>0.5</v>
      </c>
      <c r="N42" s="32">
        <v>7.85</v>
      </c>
      <c r="O42" s="29"/>
      <c r="P42" s="35"/>
    </row>
    <row r="43" spans="1:16" s="24" customFormat="1" ht="11.25" customHeight="1">
      <c r="A43" s="25">
        <v>19</v>
      </c>
      <c r="B43" s="26" t="s">
        <v>54</v>
      </c>
      <c r="C43" s="26">
        <v>10</v>
      </c>
      <c r="D43" s="31">
        <v>12.2</v>
      </c>
      <c r="E43" s="31">
        <v>3</v>
      </c>
      <c r="F43" s="31">
        <v>70.5</v>
      </c>
      <c r="G43" s="30">
        <v>1</v>
      </c>
      <c r="H43" s="30">
        <v>27.6</v>
      </c>
      <c r="I43" s="31">
        <v>3</v>
      </c>
      <c r="J43" s="31">
        <v>2</v>
      </c>
      <c r="K43" s="30">
        <v>2</v>
      </c>
      <c r="L43" s="29"/>
      <c r="M43" s="29">
        <v>0.5</v>
      </c>
      <c r="N43" s="32">
        <v>7.85</v>
      </c>
      <c r="O43" s="29"/>
      <c r="P43" s="37"/>
    </row>
    <row r="44" spans="1:16" s="24" customFormat="1" ht="11.25" customHeight="1">
      <c r="A44" s="25">
        <v>20</v>
      </c>
      <c r="B44" s="26" t="s">
        <v>55</v>
      </c>
      <c r="C44" s="26">
        <v>10</v>
      </c>
      <c r="D44" s="31">
        <v>12.2</v>
      </c>
      <c r="E44" s="31">
        <v>3</v>
      </c>
      <c r="F44" s="31">
        <v>70.5</v>
      </c>
      <c r="G44" s="30">
        <v>1</v>
      </c>
      <c r="H44" s="30">
        <v>27.6</v>
      </c>
      <c r="I44" s="31">
        <v>5</v>
      </c>
      <c r="J44" s="31"/>
      <c r="K44" s="30"/>
      <c r="L44" s="29">
        <v>1</v>
      </c>
      <c r="M44" s="29">
        <v>1</v>
      </c>
      <c r="N44" s="32">
        <v>15.7</v>
      </c>
      <c r="O44" s="29">
        <v>2</v>
      </c>
      <c r="P44" s="33">
        <v>8.18</v>
      </c>
    </row>
    <row r="45" spans="1:16" s="24" customFormat="1" ht="11.25" customHeight="1">
      <c r="A45" s="25">
        <v>21</v>
      </c>
      <c r="B45" s="38" t="s">
        <v>56</v>
      </c>
      <c r="C45" s="38">
        <v>2</v>
      </c>
      <c r="D45" s="39">
        <v>2.4</v>
      </c>
      <c r="E45" s="39"/>
      <c r="F45" s="39"/>
      <c r="G45" s="30"/>
      <c r="H45" s="30"/>
      <c r="I45" s="40"/>
      <c r="J45" s="31"/>
      <c r="K45" s="30"/>
      <c r="L45" s="29"/>
      <c r="M45" s="29"/>
      <c r="N45" s="32"/>
      <c r="O45" s="29"/>
      <c r="P45" s="37"/>
    </row>
    <row r="46" spans="1:16" s="24" customFormat="1" ht="11.25" customHeight="1">
      <c r="A46" s="41"/>
      <c r="B46" s="42" t="s">
        <v>57</v>
      </c>
      <c r="C46" s="43">
        <f>SUM(C25:C45)</f>
        <v>132</v>
      </c>
      <c r="D46" s="43">
        <f>SUM(D25:D45)</f>
        <v>160.80000000000001</v>
      </c>
      <c r="E46" s="43">
        <f t="shared" ref="E46:P46" si="0">SUM(E25:E45)</f>
        <v>34.5</v>
      </c>
      <c r="F46" s="43">
        <f t="shared" si="0"/>
        <v>810.75</v>
      </c>
      <c r="G46" s="43">
        <f t="shared" si="0"/>
        <v>16</v>
      </c>
      <c r="H46" s="43">
        <f t="shared" si="0"/>
        <v>441.60000000000014</v>
      </c>
      <c r="I46" s="43">
        <f t="shared" si="0"/>
        <v>67</v>
      </c>
      <c r="J46" s="43">
        <f t="shared" si="0"/>
        <v>5</v>
      </c>
      <c r="K46" s="43">
        <f t="shared" si="0"/>
        <v>5</v>
      </c>
      <c r="L46" s="43">
        <f t="shared" si="0"/>
        <v>35</v>
      </c>
      <c r="M46" s="43">
        <f t="shared" si="0"/>
        <v>17</v>
      </c>
      <c r="N46" s="43">
        <f t="shared" si="0"/>
        <v>266.94999999999993</v>
      </c>
      <c r="O46" s="43">
        <f t="shared" si="0"/>
        <v>20</v>
      </c>
      <c r="P46" s="43">
        <f t="shared" si="0"/>
        <v>81.800000000000011</v>
      </c>
    </row>
    <row r="47" spans="1:16" s="24" customFormat="1" ht="11.25" customHeight="1">
      <c r="A47" s="18"/>
      <c r="B47" s="19" t="s">
        <v>58</v>
      </c>
      <c r="C47" s="19"/>
      <c r="D47" s="44"/>
      <c r="E47" s="44"/>
      <c r="F47" s="44"/>
      <c r="G47" s="45"/>
      <c r="H47" s="45"/>
      <c r="I47" s="44"/>
      <c r="J47" s="44"/>
      <c r="K47" s="45"/>
      <c r="L47" s="45"/>
      <c r="M47" s="45"/>
      <c r="N47" s="44"/>
      <c r="O47" s="44"/>
      <c r="P47" s="46"/>
    </row>
    <row r="48" spans="1:16" s="24" customFormat="1" ht="11.25" customHeight="1">
      <c r="A48" s="25">
        <f>A45+1</f>
        <v>22</v>
      </c>
      <c r="B48" s="26" t="s">
        <v>36</v>
      </c>
      <c r="C48" s="26">
        <v>1.5</v>
      </c>
      <c r="D48" s="40">
        <f>1.2*C48</f>
        <v>1.7999999999999998</v>
      </c>
      <c r="E48" s="31"/>
      <c r="F48" s="31"/>
      <c r="G48" s="30"/>
      <c r="H48" s="30"/>
      <c r="I48" s="40"/>
      <c r="J48" s="31"/>
      <c r="K48" s="30"/>
      <c r="L48" s="29"/>
      <c r="M48" s="29"/>
      <c r="N48" s="32"/>
      <c r="O48" s="29">
        <v>2.5</v>
      </c>
      <c r="P48" s="33">
        <f>4.09*O48</f>
        <v>10.225</v>
      </c>
    </row>
    <row r="49" spans="1:16" s="24" customFormat="1" ht="11.25" customHeight="1">
      <c r="A49" s="25">
        <f t="shared" ref="A49:A75" si="1">A48+1</f>
        <v>23</v>
      </c>
      <c r="B49" s="26" t="s">
        <v>37</v>
      </c>
      <c r="C49" s="26">
        <v>1.5</v>
      </c>
      <c r="D49" s="40">
        <f t="shared" ref="D49:D74" si="2">1.2*C49</f>
        <v>1.7999999999999998</v>
      </c>
      <c r="E49" s="31"/>
      <c r="F49" s="31"/>
      <c r="G49" s="30"/>
      <c r="H49" s="30"/>
      <c r="I49" s="31"/>
      <c r="J49" s="31"/>
      <c r="K49" s="30"/>
      <c r="L49" s="29"/>
      <c r="M49" s="29"/>
      <c r="N49" s="32"/>
      <c r="O49" s="29"/>
      <c r="P49" s="33"/>
    </row>
    <row r="50" spans="1:16" s="24" customFormat="1" ht="11.25" customHeight="1">
      <c r="A50" s="25">
        <f t="shared" si="1"/>
        <v>24</v>
      </c>
      <c r="B50" s="26" t="s">
        <v>38</v>
      </c>
      <c r="C50" s="26">
        <v>1.7</v>
      </c>
      <c r="D50" s="40">
        <f t="shared" si="2"/>
        <v>2.04</v>
      </c>
      <c r="E50" s="31"/>
      <c r="F50" s="31"/>
      <c r="G50" s="30"/>
      <c r="H50" s="30"/>
      <c r="I50" s="40"/>
      <c r="J50" s="31"/>
      <c r="K50" s="30"/>
      <c r="L50" s="29"/>
      <c r="M50" s="29"/>
      <c r="N50" s="32"/>
      <c r="O50" s="29">
        <v>4.5</v>
      </c>
      <c r="P50" s="33">
        <f>4.09*O50</f>
        <v>18.405000000000001</v>
      </c>
    </row>
    <row r="51" spans="1:16" s="24" customFormat="1" ht="11.25" customHeight="1">
      <c r="A51" s="25">
        <f t="shared" si="1"/>
        <v>25</v>
      </c>
      <c r="B51" s="26" t="s">
        <v>39</v>
      </c>
      <c r="C51" s="26">
        <v>6.3</v>
      </c>
      <c r="D51" s="40">
        <f t="shared" si="2"/>
        <v>7.56</v>
      </c>
      <c r="E51" s="31">
        <v>12</v>
      </c>
      <c r="F51" s="31">
        <f>23.5*E51</f>
        <v>282</v>
      </c>
      <c r="G51" s="30">
        <v>2</v>
      </c>
      <c r="H51" s="30">
        <v>55.2</v>
      </c>
      <c r="I51" s="40"/>
      <c r="J51" s="31"/>
      <c r="K51" s="30"/>
      <c r="L51" s="29">
        <v>2</v>
      </c>
      <c r="M51" s="29">
        <v>4</v>
      </c>
      <c r="N51" s="32">
        <f>15.7*M51</f>
        <v>62.8</v>
      </c>
      <c r="O51" s="29"/>
      <c r="P51" s="33"/>
    </row>
    <row r="52" spans="1:16" s="24" customFormat="1" ht="11.25" customHeight="1">
      <c r="A52" s="25">
        <f t="shared" si="1"/>
        <v>26</v>
      </c>
      <c r="B52" s="26" t="s">
        <v>40</v>
      </c>
      <c r="C52" s="26">
        <v>2</v>
      </c>
      <c r="D52" s="40">
        <f t="shared" si="2"/>
        <v>2.4</v>
      </c>
      <c r="E52" s="31">
        <v>3</v>
      </c>
      <c r="F52" s="31">
        <f t="shared" ref="F52:F73" si="3">23.5*E52</f>
        <v>70.5</v>
      </c>
      <c r="G52" s="30"/>
      <c r="H52" s="30"/>
      <c r="I52" s="31"/>
      <c r="J52" s="31"/>
      <c r="K52" s="30"/>
      <c r="L52" s="29">
        <v>1</v>
      </c>
      <c r="M52" s="29">
        <v>1.5</v>
      </c>
      <c r="N52" s="32">
        <f t="shared" ref="N52:N75" si="4">15.7*M52</f>
        <v>23.549999999999997</v>
      </c>
      <c r="O52" s="29"/>
      <c r="P52" s="33"/>
    </row>
    <row r="53" spans="1:16" s="24" customFormat="1" ht="11.25" customHeight="1">
      <c r="A53" s="25">
        <f t="shared" si="1"/>
        <v>27</v>
      </c>
      <c r="B53" s="26" t="s">
        <v>42</v>
      </c>
      <c r="C53" s="26">
        <v>1.5</v>
      </c>
      <c r="D53" s="40">
        <f t="shared" si="2"/>
        <v>1.7999999999999998</v>
      </c>
      <c r="E53" s="31">
        <v>4</v>
      </c>
      <c r="F53" s="31">
        <f t="shared" si="3"/>
        <v>94</v>
      </c>
      <c r="G53" s="30"/>
      <c r="H53" s="30"/>
      <c r="I53" s="31"/>
      <c r="J53" s="31"/>
      <c r="K53" s="30"/>
      <c r="L53" s="29"/>
      <c r="M53" s="29">
        <v>0.5</v>
      </c>
      <c r="N53" s="32">
        <f t="shared" si="4"/>
        <v>7.85</v>
      </c>
      <c r="O53" s="29"/>
      <c r="P53" s="33"/>
    </row>
    <row r="54" spans="1:16" s="36" customFormat="1" ht="11.25" customHeight="1">
      <c r="A54" s="25">
        <f t="shared" si="1"/>
        <v>28</v>
      </c>
      <c r="B54" s="26" t="s">
        <v>43</v>
      </c>
      <c r="C54" s="26">
        <v>0.8</v>
      </c>
      <c r="D54" s="40">
        <f t="shared" si="2"/>
        <v>0.96</v>
      </c>
      <c r="E54" s="31">
        <v>6</v>
      </c>
      <c r="F54" s="31">
        <f t="shared" si="3"/>
        <v>141</v>
      </c>
      <c r="G54" s="30">
        <v>1</v>
      </c>
      <c r="H54" s="30">
        <v>27.6</v>
      </c>
      <c r="I54" s="31"/>
      <c r="J54" s="31">
        <v>1</v>
      </c>
      <c r="K54" s="30"/>
      <c r="L54" s="29"/>
      <c r="M54" s="29">
        <v>1.2</v>
      </c>
      <c r="N54" s="32">
        <f t="shared" si="4"/>
        <v>18.84</v>
      </c>
      <c r="O54" s="29"/>
      <c r="P54" s="33"/>
    </row>
    <row r="55" spans="1:16" s="36" customFormat="1" ht="11.25" customHeight="1">
      <c r="A55" s="25">
        <f t="shared" si="1"/>
        <v>29</v>
      </c>
      <c r="B55" s="26" t="s">
        <v>45</v>
      </c>
      <c r="C55" s="26">
        <v>1.2</v>
      </c>
      <c r="D55" s="40">
        <f t="shared" si="2"/>
        <v>1.44</v>
      </c>
      <c r="E55" s="31">
        <v>5</v>
      </c>
      <c r="F55" s="31">
        <f t="shared" si="3"/>
        <v>117.5</v>
      </c>
      <c r="G55" s="30"/>
      <c r="H55" s="30"/>
      <c r="I55" s="31"/>
      <c r="J55" s="31"/>
      <c r="K55" s="30"/>
      <c r="L55" s="29"/>
      <c r="M55" s="29">
        <v>0.7</v>
      </c>
      <c r="N55" s="32">
        <f t="shared" si="4"/>
        <v>10.989999999999998</v>
      </c>
      <c r="O55" s="29"/>
      <c r="P55" s="33"/>
    </row>
    <row r="56" spans="1:16" s="36" customFormat="1" ht="11.25" customHeight="1">
      <c r="A56" s="25">
        <f t="shared" si="1"/>
        <v>30</v>
      </c>
      <c r="B56" s="26" t="s">
        <v>46</v>
      </c>
      <c r="C56" s="26">
        <v>3.8</v>
      </c>
      <c r="D56" s="40">
        <f t="shared" si="2"/>
        <v>4.5599999999999996</v>
      </c>
      <c r="E56" s="31">
        <v>8</v>
      </c>
      <c r="F56" s="31">
        <f t="shared" si="3"/>
        <v>188</v>
      </c>
      <c r="G56" s="30"/>
      <c r="H56" s="30"/>
      <c r="I56" s="40"/>
      <c r="J56" s="31">
        <v>4</v>
      </c>
      <c r="K56" s="30"/>
      <c r="L56" s="29"/>
      <c r="M56" s="29">
        <v>1.8</v>
      </c>
      <c r="N56" s="32">
        <f t="shared" si="4"/>
        <v>28.259999999999998</v>
      </c>
      <c r="O56" s="29"/>
      <c r="P56" s="33"/>
    </row>
    <row r="57" spans="1:16" s="36" customFormat="1" ht="11.25" customHeight="1">
      <c r="A57" s="47">
        <f t="shared" si="1"/>
        <v>31</v>
      </c>
      <c r="B57" s="38" t="s">
        <v>59</v>
      </c>
      <c r="C57" s="26">
        <v>2.8</v>
      </c>
      <c r="D57" s="40">
        <f t="shared" si="2"/>
        <v>3.36</v>
      </c>
      <c r="E57" s="39"/>
      <c r="F57" s="31"/>
      <c r="G57" s="30"/>
      <c r="H57" s="30"/>
      <c r="I57" s="40"/>
      <c r="J57" s="31"/>
      <c r="K57" s="30"/>
      <c r="L57" s="29"/>
      <c r="M57" s="29"/>
      <c r="N57" s="32"/>
      <c r="O57" s="29"/>
      <c r="P57" s="33"/>
    </row>
    <row r="58" spans="1:16" s="24" customFormat="1" ht="11.25" customHeight="1">
      <c r="A58" s="25">
        <f t="shared" si="1"/>
        <v>32</v>
      </c>
      <c r="B58" s="26" t="s">
        <v>47</v>
      </c>
      <c r="C58" s="26">
        <v>3.5</v>
      </c>
      <c r="D58" s="40">
        <f t="shared" si="2"/>
        <v>4.2</v>
      </c>
      <c r="E58" s="31">
        <v>1</v>
      </c>
      <c r="F58" s="31">
        <f t="shared" si="3"/>
        <v>23.5</v>
      </c>
      <c r="G58" s="30">
        <v>1</v>
      </c>
      <c r="H58" s="30">
        <v>27.6</v>
      </c>
      <c r="I58" s="40"/>
      <c r="J58" s="31">
        <v>6</v>
      </c>
      <c r="K58" s="30"/>
      <c r="L58" s="29"/>
      <c r="M58" s="29">
        <v>0.5</v>
      </c>
      <c r="N58" s="32">
        <f t="shared" si="4"/>
        <v>7.85</v>
      </c>
      <c r="O58" s="29"/>
      <c r="P58" s="33"/>
    </row>
    <row r="59" spans="1:16" s="24" customFormat="1" ht="11.25" customHeight="1">
      <c r="A59" s="25">
        <f t="shared" si="1"/>
        <v>33</v>
      </c>
      <c r="B59" s="26" t="s">
        <v>48</v>
      </c>
      <c r="C59" s="26">
        <v>2.4</v>
      </c>
      <c r="D59" s="40">
        <f t="shared" si="2"/>
        <v>2.88</v>
      </c>
      <c r="E59" s="31"/>
      <c r="F59" s="31"/>
      <c r="G59" s="30"/>
      <c r="H59" s="30"/>
      <c r="I59" s="40"/>
      <c r="J59" s="31"/>
      <c r="K59" s="30"/>
      <c r="L59" s="29"/>
      <c r="M59" s="29">
        <v>0.9</v>
      </c>
      <c r="N59" s="32">
        <f t="shared" si="4"/>
        <v>14.129999999999999</v>
      </c>
      <c r="O59" s="29"/>
      <c r="P59" s="33"/>
    </row>
    <row r="60" spans="1:16" s="24" customFormat="1" ht="11.25" customHeight="1">
      <c r="A60" s="25">
        <f t="shared" si="1"/>
        <v>34</v>
      </c>
      <c r="B60" s="26" t="s">
        <v>50</v>
      </c>
      <c r="C60" s="26">
        <v>1.5</v>
      </c>
      <c r="D60" s="40">
        <f t="shared" si="2"/>
        <v>1.7999999999999998</v>
      </c>
      <c r="E60" s="31">
        <v>4</v>
      </c>
      <c r="F60" s="31">
        <f t="shared" si="3"/>
        <v>94</v>
      </c>
      <c r="G60" s="30"/>
      <c r="H60" s="30"/>
      <c r="I60" s="40"/>
      <c r="J60" s="31"/>
      <c r="K60" s="30"/>
      <c r="L60" s="29"/>
      <c r="M60" s="29">
        <v>3.5</v>
      </c>
      <c r="N60" s="32">
        <f t="shared" si="4"/>
        <v>54.949999999999996</v>
      </c>
      <c r="O60" s="29"/>
      <c r="P60" s="33"/>
    </row>
    <row r="61" spans="1:16" s="24" customFormat="1" ht="11.25" customHeight="1">
      <c r="A61" s="25">
        <f t="shared" si="1"/>
        <v>35</v>
      </c>
      <c r="B61" s="26" t="s">
        <v>52</v>
      </c>
      <c r="C61" s="26">
        <v>0.7</v>
      </c>
      <c r="D61" s="40">
        <f t="shared" si="2"/>
        <v>0.84</v>
      </c>
      <c r="E61" s="31">
        <v>1</v>
      </c>
      <c r="F61" s="31">
        <f t="shared" si="3"/>
        <v>23.5</v>
      </c>
      <c r="G61" s="30"/>
      <c r="H61" s="30"/>
      <c r="I61" s="31"/>
      <c r="J61" s="31"/>
      <c r="K61" s="30"/>
      <c r="L61" s="29"/>
      <c r="M61" s="29">
        <v>0.6</v>
      </c>
      <c r="N61" s="32">
        <f t="shared" si="4"/>
        <v>9.42</v>
      </c>
      <c r="O61" s="29"/>
      <c r="P61" s="33"/>
    </row>
    <row r="62" spans="1:16" s="24" customFormat="1" ht="11.25" customHeight="1">
      <c r="A62" s="25">
        <f t="shared" si="1"/>
        <v>36</v>
      </c>
      <c r="B62" s="26" t="s">
        <v>53</v>
      </c>
      <c r="C62" s="26">
        <v>1.5</v>
      </c>
      <c r="D62" s="40">
        <f t="shared" si="2"/>
        <v>1.7999999999999998</v>
      </c>
      <c r="E62" s="40">
        <v>1</v>
      </c>
      <c r="F62" s="31">
        <f t="shared" si="3"/>
        <v>23.5</v>
      </c>
      <c r="G62" s="30"/>
      <c r="H62" s="30"/>
      <c r="I62" s="40"/>
      <c r="J62" s="31"/>
      <c r="K62" s="30"/>
      <c r="L62" s="29"/>
      <c r="M62" s="29">
        <v>2.8</v>
      </c>
      <c r="N62" s="32">
        <f t="shared" si="4"/>
        <v>43.959999999999994</v>
      </c>
      <c r="O62" s="29"/>
      <c r="P62" s="33"/>
    </row>
    <row r="63" spans="1:16" s="24" customFormat="1" ht="11.25" customHeight="1">
      <c r="A63" s="25">
        <f t="shared" si="1"/>
        <v>37</v>
      </c>
      <c r="B63" s="26" t="s">
        <v>54</v>
      </c>
      <c r="C63" s="26">
        <v>1.3</v>
      </c>
      <c r="D63" s="40">
        <f t="shared" si="2"/>
        <v>1.56</v>
      </c>
      <c r="E63" s="31">
        <v>1</v>
      </c>
      <c r="F63" s="31">
        <f t="shared" si="3"/>
        <v>23.5</v>
      </c>
      <c r="G63" s="30"/>
      <c r="H63" s="30"/>
      <c r="I63" s="31"/>
      <c r="J63" s="31"/>
      <c r="K63" s="30"/>
      <c r="L63" s="29"/>
      <c r="M63" s="29">
        <v>0.7</v>
      </c>
      <c r="N63" s="32">
        <f t="shared" si="4"/>
        <v>10.989999999999998</v>
      </c>
      <c r="O63" s="29"/>
      <c r="P63" s="33"/>
    </row>
    <row r="64" spans="1:16" s="36" customFormat="1" ht="11.25" customHeight="1">
      <c r="A64" s="25">
        <f t="shared" si="1"/>
        <v>38</v>
      </c>
      <c r="B64" s="26" t="s">
        <v>55</v>
      </c>
      <c r="C64" s="26">
        <v>0.5</v>
      </c>
      <c r="D64" s="40">
        <f t="shared" si="2"/>
        <v>0.6</v>
      </c>
      <c r="E64" s="31">
        <v>2</v>
      </c>
      <c r="F64" s="31">
        <f t="shared" si="3"/>
        <v>47</v>
      </c>
      <c r="G64" s="30"/>
      <c r="H64" s="30"/>
      <c r="I64" s="31"/>
      <c r="J64" s="31">
        <v>1</v>
      </c>
      <c r="K64" s="30"/>
      <c r="L64" s="29"/>
      <c r="M64" s="29">
        <v>0.9</v>
      </c>
      <c r="N64" s="32">
        <f t="shared" si="4"/>
        <v>14.129999999999999</v>
      </c>
      <c r="O64" s="29"/>
      <c r="P64" s="33"/>
    </row>
    <row r="65" spans="1:16" s="36" customFormat="1" ht="11.25" customHeight="1">
      <c r="A65" s="25">
        <f t="shared" si="1"/>
        <v>39</v>
      </c>
      <c r="B65" s="26" t="s">
        <v>60</v>
      </c>
      <c r="C65" s="26">
        <v>2.5</v>
      </c>
      <c r="D65" s="40">
        <f t="shared" si="2"/>
        <v>3</v>
      </c>
      <c r="E65" s="31">
        <v>1</v>
      </c>
      <c r="F65" s="31">
        <f t="shared" si="3"/>
        <v>23.5</v>
      </c>
      <c r="G65" s="30"/>
      <c r="H65" s="30"/>
      <c r="I65" s="40"/>
      <c r="J65" s="31">
        <v>1</v>
      </c>
      <c r="K65" s="30"/>
      <c r="L65" s="29"/>
      <c r="M65" s="29">
        <v>1.2</v>
      </c>
      <c r="N65" s="32">
        <f t="shared" si="4"/>
        <v>18.84</v>
      </c>
      <c r="O65" s="29"/>
      <c r="P65" s="33"/>
    </row>
    <row r="66" spans="1:16" s="49" customFormat="1" ht="12">
      <c r="A66" s="25">
        <f t="shared" si="1"/>
        <v>40</v>
      </c>
      <c r="B66" s="26" t="s">
        <v>61</v>
      </c>
      <c r="C66" s="26">
        <v>4.2</v>
      </c>
      <c r="D66" s="40">
        <f t="shared" si="2"/>
        <v>5.04</v>
      </c>
      <c r="E66" s="31">
        <v>12</v>
      </c>
      <c r="F66" s="31">
        <f t="shared" si="3"/>
        <v>282</v>
      </c>
      <c r="G66" s="30"/>
      <c r="H66" s="30"/>
      <c r="I66" s="40"/>
      <c r="J66" s="31">
        <v>8</v>
      </c>
      <c r="K66" s="30"/>
      <c r="L66" s="48"/>
      <c r="M66" s="48">
        <v>2.5</v>
      </c>
      <c r="N66" s="32">
        <f t="shared" si="4"/>
        <v>39.25</v>
      </c>
      <c r="O66" s="48"/>
      <c r="P66" s="33"/>
    </row>
    <row r="67" spans="1:16" s="50" customFormat="1" ht="13.8">
      <c r="A67" s="25">
        <f t="shared" si="1"/>
        <v>41</v>
      </c>
      <c r="B67" s="26" t="s">
        <v>62</v>
      </c>
      <c r="C67" s="26">
        <v>2</v>
      </c>
      <c r="D67" s="40">
        <f t="shared" si="2"/>
        <v>2.4</v>
      </c>
      <c r="E67" s="31">
        <v>4</v>
      </c>
      <c r="F67" s="31">
        <f t="shared" si="3"/>
        <v>94</v>
      </c>
      <c r="G67" s="30"/>
      <c r="H67" s="30"/>
      <c r="I67" s="40"/>
      <c r="J67" s="31">
        <v>1</v>
      </c>
      <c r="K67" s="30"/>
      <c r="L67" s="48"/>
      <c r="M67" s="48">
        <v>1.8</v>
      </c>
      <c r="N67" s="32">
        <f t="shared" si="4"/>
        <v>28.259999999999998</v>
      </c>
      <c r="O67" s="48"/>
      <c r="P67" s="33"/>
    </row>
    <row r="68" spans="1:16" s="36" customFormat="1" ht="12" customHeight="1">
      <c r="A68" s="25">
        <f t="shared" si="1"/>
        <v>42</v>
      </c>
      <c r="B68" s="26" t="s">
        <v>63</v>
      </c>
      <c r="C68" s="26">
        <v>2</v>
      </c>
      <c r="D68" s="40">
        <f t="shared" si="2"/>
        <v>2.4</v>
      </c>
      <c r="E68" s="31"/>
      <c r="F68" s="31"/>
      <c r="G68" s="30"/>
      <c r="H68" s="30"/>
      <c r="I68" s="40"/>
      <c r="J68" s="31">
        <v>2</v>
      </c>
      <c r="K68" s="30"/>
      <c r="L68" s="48"/>
      <c r="M68" s="48">
        <v>0.9</v>
      </c>
      <c r="N68" s="32">
        <f t="shared" si="4"/>
        <v>14.129999999999999</v>
      </c>
      <c r="O68" s="48"/>
      <c r="P68" s="33"/>
    </row>
    <row r="69" spans="1:16" s="36" customFormat="1" ht="12" customHeight="1">
      <c r="A69" s="25">
        <f t="shared" si="1"/>
        <v>43</v>
      </c>
      <c r="B69" s="26" t="s">
        <v>64</v>
      </c>
      <c r="C69" s="26">
        <v>1.1000000000000001</v>
      </c>
      <c r="D69" s="40">
        <f t="shared" si="2"/>
        <v>1.32</v>
      </c>
      <c r="E69" s="31"/>
      <c r="F69" s="31"/>
      <c r="G69" s="30"/>
      <c r="H69" s="30"/>
      <c r="I69" s="31"/>
      <c r="J69" s="31"/>
      <c r="K69" s="30"/>
      <c r="L69" s="48"/>
      <c r="M69" s="48">
        <v>1.1000000000000001</v>
      </c>
      <c r="N69" s="32">
        <f t="shared" si="4"/>
        <v>17.27</v>
      </c>
      <c r="O69" s="48"/>
      <c r="P69" s="33"/>
    </row>
    <row r="70" spans="1:16" s="36" customFormat="1" ht="12" customHeight="1">
      <c r="A70" s="25">
        <f t="shared" si="1"/>
        <v>44</v>
      </c>
      <c r="B70" s="26" t="s">
        <v>65</v>
      </c>
      <c r="C70" s="26">
        <v>0.6</v>
      </c>
      <c r="D70" s="40">
        <f t="shared" si="2"/>
        <v>0.72</v>
      </c>
      <c r="E70" s="31">
        <v>2</v>
      </c>
      <c r="F70" s="31">
        <f t="shared" si="3"/>
        <v>47</v>
      </c>
      <c r="G70" s="30"/>
      <c r="H70" s="30"/>
      <c r="I70" s="40"/>
      <c r="J70" s="31">
        <v>1</v>
      </c>
      <c r="K70" s="30"/>
      <c r="L70" s="48"/>
      <c r="M70" s="48">
        <v>0.7</v>
      </c>
      <c r="N70" s="32">
        <f t="shared" si="4"/>
        <v>10.989999999999998</v>
      </c>
      <c r="O70" s="48"/>
      <c r="P70" s="33"/>
    </row>
    <row r="71" spans="1:16" s="36" customFormat="1" ht="12" customHeight="1">
      <c r="A71" s="25">
        <f t="shared" si="1"/>
        <v>45</v>
      </c>
      <c r="B71" s="26" t="s">
        <v>66</v>
      </c>
      <c r="C71" s="26"/>
      <c r="D71" s="40"/>
      <c r="E71" s="31"/>
      <c r="F71" s="31"/>
      <c r="G71" s="30"/>
      <c r="H71" s="30"/>
      <c r="I71" s="31"/>
      <c r="J71" s="31"/>
      <c r="K71" s="30"/>
      <c r="L71" s="48"/>
      <c r="M71" s="48"/>
      <c r="N71" s="32"/>
      <c r="O71" s="48"/>
      <c r="P71" s="33"/>
    </row>
    <row r="72" spans="1:16" s="36" customFormat="1" ht="12" customHeight="1">
      <c r="A72" s="25">
        <f t="shared" si="1"/>
        <v>46</v>
      </c>
      <c r="B72" s="26" t="s">
        <v>67</v>
      </c>
      <c r="C72" s="26">
        <v>1.2</v>
      </c>
      <c r="D72" s="40">
        <f t="shared" si="2"/>
        <v>1.44</v>
      </c>
      <c r="E72" s="31">
        <v>3</v>
      </c>
      <c r="F72" s="31">
        <f t="shared" si="3"/>
        <v>70.5</v>
      </c>
      <c r="G72" s="30"/>
      <c r="H72" s="30"/>
      <c r="I72" s="31"/>
      <c r="J72" s="31">
        <v>2</v>
      </c>
      <c r="K72" s="30"/>
      <c r="L72" s="48"/>
      <c r="M72" s="48">
        <v>0.5</v>
      </c>
      <c r="N72" s="32">
        <f t="shared" si="4"/>
        <v>7.85</v>
      </c>
      <c r="O72" s="29"/>
      <c r="P72" s="33"/>
    </row>
    <row r="73" spans="1:16" s="36" customFormat="1" ht="12" customHeight="1">
      <c r="A73" s="25">
        <f t="shared" si="1"/>
        <v>47</v>
      </c>
      <c r="B73" s="26" t="s">
        <v>68</v>
      </c>
      <c r="C73" s="26"/>
      <c r="D73" s="40"/>
      <c r="E73" s="31">
        <v>1</v>
      </c>
      <c r="F73" s="31">
        <f t="shared" si="3"/>
        <v>23.5</v>
      </c>
      <c r="G73" s="30"/>
      <c r="H73" s="30"/>
      <c r="I73" s="31"/>
      <c r="J73" s="31">
        <v>2</v>
      </c>
      <c r="K73" s="30"/>
      <c r="L73" s="48"/>
      <c r="M73" s="48">
        <v>0.5</v>
      </c>
      <c r="N73" s="32">
        <f t="shared" si="4"/>
        <v>7.85</v>
      </c>
      <c r="O73" s="29"/>
      <c r="P73" s="33"/>
    </row>
    <row r="74" spans="1:16" s="36" customFormat="1" ht="12" customHeight="1">
      <c r="A74" s="25">
        <f t="shared" si="1"/>
        <v>48</v>
      </c>
      <c r="B74" s="26" t="s">
        <v>56</v>
      </c>
      <c r="C74" s="26">
        <v>0.9</v>
      </c>
      <c r="D74" s="40">
        <f t="shared" si="2"/>
        <v>1.08</v>
      </c>
      <c r="E74" s="31"/>
      <c r="F74" s="31"/>
      <c r="G74" s="30"/>
      <c r="H74" s="30"/>
      <c r="I74" s="40"/>
      <c r="J74" s="31">
        <v>2</v>
      </c>
      <c r="K74" s="30"/>
      <c r="L74" s="48"/>
      <c r="M74" s="48">
        <v>0.5</v>
      </c>
      <c r="N74" s="32">
        <f t="shared" si="4"/>
        <v>7.85</v>
      </c>
      <c r="O74" s="29"/>
      <c r="P74" s="33"/>
    </row>
    <row r="75" spans="1:16" s="36" customFormat="1" ht="12" customHeight="1">
      <c r="A75" s="25">
        <f t="shared" si="1"/>
        <v>49</v>
      </c>
      <c r="B75" s="26" t="s">
        <v>69</v>
      </c>
      <c r="C75" s="26"/>
      <c r="D75" s="40"/>
      <c r="E75" s="31"/>
      <c r="F75" s="31"/>
      <c r="G75" s="30"/>
      <c r="H75" s="30"/>
      <c r="I75" s="31"/>
      <c r="J75" s="31">
        <v>2</v>
      </c>
      <c r="K75" s="30"/>
      <c r="L75" s="48"/>
      <c r="M75" s="48">
        <v>0.5</v>
      </c>
      <c r="N75" s="32">
        <f t="shared" si="4"/>
        <v>7.85</v>
      </c>
      <c r="O75" s="51"/>
      <c r="P75" s="33"/>
    </row>
    <row r="76" spans="1:16" s="36" customFormat="1" ht="12" customHeight="1">
      <c r="A76" s="41"/>
      <c r="B76" s="42" t="s">
        <v>57</v>
      </c>
      <c r="C76" s="52">
        <f t="shared" ref="C76:H76" si="5">SUM(C48:C75)</f>
        <v>49.000000000000007</v>
      </c>
      <c r="D76" s="52">
        <f t="shared" si="5"/>
        <v>58.79999999999999</v>
      </c>
      <c r="E76" s="52">
        <f t="shared" si="5"/>
        <v>71</v>
      </c>
      <c r="F76" s="52">
        <f t="shared" si="5"/>
        <v>1668.5</v>
      </c>
      <c r="G76" s="52">
        <f t="shared" si="5"/>
        <v>4</v>
      </c>
      <c r="H76" s="52">
        <f t="shared" si="5"/>
        <v>110.4</v>
      </c>
      <c r="I76" s="52"/>
      <c r="J76" s="52">
        <f>SUM(J50:J75)</f>
        <v>33</v>
      </c>
      <c r="K76" s="52"/>
      <c r="L76" s="52">
        <f>SUM(L48:L75)</f>
        <v>3</v>
      </c>
      <c r="M76" s="52">
        <f>SUM(M48:M75)</f>
        <v>29.799999999999997</v>
      </c>
      <c r="N76" s="52">
        <f>SUM(N51:N75)</f>
        <v>467.86</v>
      </c>
      <c r="O76" s="52">
        <f>SUM(O48:O75)</f>
        <v>7</v>
      </c>
      <c r="P76" s="53">
        <f>SUM(P48:P75)</f>
        <v>28.630000000000003</v>
      </c>
    </row>
    <row r="77" spans="1:16" s="36" customFormat="1" ht="12" customHeight="1">
      <c r="A77" s="18"/>
      <c r="B77" s="19" t="s">
        <v>70</v>
      </c>
      <c r="C77" s="54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6"/>
    </row>
    <row r="78" spans="1:16" s="36" customFormat="1" ht="12" customHeight="1">
      <c r="A78" s="57">
        <f>A75+1</f>
        <v>50</v>
      </c>
      <c r="B78" s="26" t="s">
        <v>36</v>
      </c>
      <c r="C78" s="26">
        <v>4.8</v>
      </c>
      <c r="D78" s="40">
        <f>1.2*C78</f>
        <v>5.76</v>
      </c>
      <c r="E78" s="31">
        <v>2.5</v>
      </c>
      <c r="F78" s="31">
        <f>23.5*E78</f>
        <v>58.75</v>
      </c>
      <c r="G78" s="30"/>
      <c r="H78" s="30"/>
      <c r="I78" s="40"/>
      <c r="J78" s="31"/>
      <c r="K78" s="30"/>
      <c r="L78" s="48"/>
      <c r="M78" s="58">
        <v>0.32</v>
      </c>
      <c r="N78" s="58">
        <f>15.7*M78</f>
        <v>5.024</v>
      </c>
      <c r="O78" s="29"/>
      <c r="P78" s="33"/>
    </row>
    <row r="79" spans="1:16" s="36" customFormat="1" ht="12" customHeight="1">
      <c r="A79" s="57">
        <f t="shared" ref="A79:A104" si="6">A78+1</f>
        <v>51</v>
      </c>
      <c r="B79" s="26" t="s">
        <v>71</v>
      </c>
      <c r="C79" s="26">
        <v>4.8</v>
      </c>
      <c r="D79" s="40">
        <f t="shared" ref="D79:D104" si="7">1.2*C79</f>
        <v>5.76</v>
      </c>
      <c r="E79" s="31">
        <v>2.5</v>
      </c>
      <c r="F79" s="31">
        <f t="shared" ref="F79:F104" si="8">23.5*E79</f>
        <v>58.75</v>
      </c>
      <c r="G79" s="30"/>
      <c r="H79" s="30"/>
      <c r="I79" s="40"/>
      <c r="J79" s="31"/>
      <c r="K79" s="30"/>
      <c r="L79" s="48"/>
      <c r="M79" s="58">
        <v>0.32</v>
      </c>
      <c r="N79" s="58">
        <f t="shared" ref="N79:N104" si="9">15.7*M79</f>
        <v>5.024</v>
      </c>
      <c r="O79" s="51"/>
      <c r="P79" s="33"/>
    </row>
    <row r="80" spans="1:16" s="36" customFormat="1" ht="12" customHeight="1">
      <c r="A80" s="57">
        <f t="shared" si="6"/>
        <v>52</v>
      </c>
      <c r="B80" s="26" t="s">
        <v>72</v>
      </c>
      <c r="C80" s="26">
        <v>4.8</v>
      </c>
      <c r="D80" s="40">
        <f t="shared" si="7"/>
        <v>5.76</v>
      </c>
      <c r="E80" s="31">
        <v>2.5</v>
      </c>
      <c r="F80" s="31">
        <f t="shared" si="8"/>
        <v>58.75</v>
      </c>
      <c r="G80" s="30"/>
      <c r="H80" s="30"/>
      <c r="I80" s="40"/>
      <c r="J80" s="31"/>
      <c r="K80" s="30"/>
      <c r="L80" s="48"/>
      <c r="M80" s="58">
        <v>0.32</v>
      </c>
      <c r="N80" s="58">
        <f t="shared" si="9"/>
        <v>5.024</v>
      </c>
      <c r="O80" s="29"/>
      <c r="P80" s="33"/>
    </row>
    <row r="81" spans="1:16" s="36" customFormat="1" ht="12" customHeight="1">
      <c r="A81" s="57">
        <f t="shared" si="6"/>
        <v>53</v>
      </c>
      <c r="B81" s="26" t="s">
        <v>37</v>
      </c>
      <c r="C81" s="26">
        <v>5.6</v>
      </c>
      <c r="D81" s="40">
        <f t="shared" si="7"/>
        <v>6.72</v>
      </c>
      <c r="E81" s="31">
        <v>2.5</v>
      </c>
      <c r="F81" s="31">
        <f t="shared" si="8"/>
        <v>58.75</v>
      </c>
      <c r="G81" s="30">
        <v>4</v>
      </c>
      <c r="H81" s="30"/>
      <c r="I81" s="40"/>
      <c r="J81" s="31">
        <v>3</v>
      </c>
      <c r="K81" s="30"/>
      <c r="L81" s="48"/>
      <c r="M81" s="58">
        <v>0.64</v>
      </c>
      <c r="N81" s="58">
        <f t="shared" si="9"/>
        <v>10.048</v>
      </c>
      <c r="O81" s="29"/>
      <c r="P81" s="33"/>
    </row>
    <row r="82" spans="1:16" s="36" customFormat="1" ht="12" customHeight="1">
      <c r="A82" s="57">
        <f t="shared" si="6"/>
        <v>54</v>
      </c>
      <c r="B82" s="26" t="s">
        <v>38</v>
      </c>
      <c r="C82" s="26">
        <v>4.0999999999999996</v>
      </c>
      <c r="D82" s="40">
        <f t="shared" si="7"/>
        <v>4.919999999999999</v>
      </c>
      <c r="E82" s="31">
        <v>1.8</v>
      </c>
      <c r="F82" s="31">
        <f t="shared" si="8"/>
        <v>42.300000000000004</v>
      </c>
      <c r="G82" s="30"/>
      <c r="H82" s="30"/>
      <c r="I82" s="40"/>
      <c r="J82" s="31"/>
      <c r="K82" s="30"/>
      <c r="L82" s="48"/>
      <c r="M82" s="58"/>
      <c r="N82" s="58"/>
      <c r="O82" s="29">
        <v>6</v>
      </c>
      <c r="P82" s="33">
        <f>4.09*O82</f>
        <v>24.54</v>
      </c>
    </row>
    <row r="83" spans="1:16" s="36" customFormat="1" ht="12" customHeight="1">
      <c r="A83" s="57">
        <f t="shared" si="6"/>
        <v>55</v>
      </c>
      <c r="B83" s="26" t="s">
        <v>39</v>
      </c>
      <c r="C83" s="26">
        <v>5.8</v>
      </c>
      <c r="D83" s="40">
        <f t="shared" si="7"/>
        <v>6.96</v>
      </c>
      <c r="E83" s="31">
        <v>2.2999999999999998</v>
      </c>
      <c r="F83" s="31">
        <f t="shared" si="8"/>
        <v>54.05</v>
      </c>
      <c r="G83" s="30"/>
      <c r="H83" s="30"/>
      <c r="I83" s="40"/>
      <c r="J83" s="31">
        <v>4</v>
      </c>
      <c r="K83" s="30"/>
      <c r="L83" s="48">
        <v>2</v>
      </c>
      <c r="M83" s="58"/>
      <c r="N83" s="58"/>
      <c r="O83" s="29">
        <v>10</v>
      </c>
      <c r="P83" s="33">
        <f t="shared" ref="P83:P94" si="10">4.09*O83</f>
        <v>40.9</v>
      </c>
    </row>
    <row r="84" spans="1:16" s="36" customFormat="1" ht="12" customHeight="1">
      <c r="A84" s="57">
        <f t="shared" si="6"/>
        <v>56</v>
      </c>
      <c r="B84" s="26" t="s">
        <v>40</v>
      </c>
      <c r="C84" s="26">
        <v>8.1999999999999993</v>
      </c>
      <c r="D84" s="40">
        <f t="shared" si="7"/>
        <v>9.8399999999999981</v>
      </c>
      <c r="E84" s="31">
        <v>3.5</v>
      </c>
      <c r="F84" s="31">
        <f t="shared" si="8"/>
        <v>82.25</v>
      </c>
      <c r="G84" s="30"/>
      <c r="H84" s="30"/>
      <c r="I84" s="40"/>
      <c r="J84" s="31">
        <v>4</v>
      </c>
      <c r="K84" s="30"/>
      <c r="L84" s="48"/>
      <c r="M84" s="58"/>
      <c r="N84" s="58"/>
      <c r="O84" s="29">
        <v>10</v>
      </c>
      <c r="P84" s="33">
        <f t="shared" si="10"/>
        <v>40.9</v>
      </c>
    </row>
    <row r="85" spans="1:16" s="36" customFormat="1" ht="12" customHeight="1">
      <c r="A85" s="57">
        <f t="shared" si="6"/>
        <v>57</v>
      </c>
      <c r="B85" s="26" t="s">
        <v>42</v>
      </c>
      <c r="C85" s="26">
        <v>5.6</v>
      </c>
      <c r="D85" s="40">
        <f t="shared" si="7"/>
        <v>6.72</v>
      </c>
      <c r="E85" s="31">
        <v>2.6</v>
      </c>
      <c r="F85" s="31">
        <f t="shared" si="8"/>
        <v>61.1</v>
      </c>
      <c r="G85" s="30"/>
      <c r="H85" s="30"/>
      <c r="I85" s="40"/>
      <c r="J85" s="31"/>
      <c r="K85" s="30"/>
      <c r="L85" s="48"/>
      <c r="M85" s="58">
        <v>0.64</v>
      </c>
      <c r="N85" s="58">
        <f t="shared" si="9"/>
        <v>10.048</v>
      </c>
      <c r="O85" s="29">
        <v>8</v>
      </c>
      <c r="P85" s="33">
        <f t="shared" si="10"/>
        <v>32.72</v>
      </c>
    </row>
    <row r="86" spans="1:16" s="36" customFormat="1" ht="12" customHeight="1">
      <c r="A86" s="57">
        <f t="shared" si="6"/>
        <v>58</v>
      </c>
      <c r="B86" s="26" t="s">
        <v>43</v>
      </c>
      <c r="C86" s="26">
        <v>4.8</v>
      </c>
      <c r="D86" s="40">
        <f t="shared" si="7"/>
        <v>5.76</v>
      </c>
      <c r="E86" s="31">
        <v>2.2999999999999998</v>
      </c>
      <c r="F86" s="31">
        <f t="shared" si="8"/>
        <v>54.05</v>
      </c>
      <c r="G86" s="30"/>
      <c r="H86" s="59"/>
      <c r="I86" s="40"/>
      <c r="J86" s="31">
        <v>4</v>
      </c>
      <c r="K86" s="30"/>
      <c r="L86" s="48">
        <v>4</v>
      </c>
      <c r="M86" s="58">
        <v>0.64</v>
      </c>
      <c r="N86" s="58">
        <f t="shared" si="9"/>
        <v>10.048</v>
      </c>
      <c r="O86" s="29">
        <v>8</v>
      </c>
      <c r="P86" s="33">
        <f t="shared" si="10"/>
        <v>32.72</v>
      </c>
    </row>
    <row r="87" spans="1:16" s="36" customFormat="1" ht="12" customHeight="1">
      <c r="A87" s="57">
        <f t="shared" si="6"/>
        <v>59</v>
      </c>
      <c r="B87" s="26" t="s">
        <v>45</v>
      </c>
      <c r="C87" s="26">
        <v>4.0999999999999996</v>
      </c>
      <c r="D87" s="40">
        <f t="shared" si="7"/>
        <v>4.919999999999999</v>
      </c>
      <c r="E87" s="31">
        <v>1.8</v>
      </c>
      <c r="F87" s="31">
        <f t="shared" si="8"/>
        <v>42.300000000000004</v>
      </c>
      <c r="G87" s="30"/>
      <c r="H87" s="30"/>
      <c r="I87" s="40"/>
      <c r="J87" s="31"/>
      <c r="K87" s="30"/>
      <c r="L87" s="48"/>
      <c r="M87" s="58"/>
      <c r="N87" s="58"/>
      <c r="O87" s="29"/>
      <c r="P87" s="33"/>
    </row>
    <row r="88" spans="1:16" s="36" customFormat="1" ht="12" customHeight="1">
      <c r="A88" s="57">
        <f t="shared" si="6"/>
        <v>60</v>
      </c>
      <c r="B88" s="26" t="s">
        <v>46</v>
      </c>
      <c r="C88" s="26">
        <v>5.6</v>
      </c>
      <c r="D88" s="40">
        <f t="shared" si="7"/>
        <v>6.72</v>
      </c>
      <c r="E88" s="31">
        <v>2</v>
      </c>
      <c r="F88" s="31">
        <f t="shared" si="8"/>
        <v>47</v>
      </c>
      <c r="G88" s="30">
        <v>4</v>
      </c>
      <c r="H88" s="30"/>
      <c r="I88" s="31">
        <v>2</v>
      </c>
      <c r="J88" s="31">
        <v>2</v>
      </c>
      <c r="K88" s="30"/>
      <c r="L88" s="48"/>
      <c r="M88" s="58">
        <v>0.64</v>
      </c>
      <c r="N88" s="58">
        <f t="shared" si="9"/>
        <v>10.048</v>
      </c>
      <c r="O88" s="29">
        <v>10</v>
      </c>
      <c r="P88" s="33">
        <f t="shared" si="10"/>
        <v>40.9</v>
      </c>
    </row>
    <row r="89" spans="1:16" s="36" customFormat="1" ht="12" customHeight="1">
      <c r="A89" s="57">
        <f t="shared" si="6"/>
        <v>61</v>
      </c>
      <c r="B89" s="26" t="s">
        <v>47</v>
      </c>
      <c r="C89" s="26">
        <v>4.8</v>
      </c>
      <c r="D89" s="40">
        <f t="shared" si="7"/>
        <v>5.76</v>
      </c>
      <c r="E89" s="31">
        <v>2.5</v>
      </c>
      <c r="F89" s="31">
        <f t="shared" si="8"/>
        <v>58.75</v>
      </c>
      <c r="G89" s="30"/>
      <c r="H89" s="30"/>
      <c r="I89" s="40"/>
      <c r="J89" s="31">
        <v>2</v>
      </c>
      <c r="K89" s="30"/>
      <c r="L89" s="48"/>
      <c r="M89" s="58"/>
      <c r="N89" s="58"/>
      <c r="O89" s="29">
        <v>4</v>
      </c>
      <c r="P89" s="33">
        <f t="shared" si="10"/>
        <v>16.36</v>
      </c>
    </row>
    <row r="90" spans="1:16" s="36" customFormat="1" ht="12" customHeight="1">
      <c r="A90" s="57">
        <f t="shared" si="6"/>
        <v>62</v>
      </c>
      <c r="B90" s="26" t="s">
        <v>48</v>
      </c>
      <c r="C90" s="26">
        <v>4.8</v>
      </c>
      <c r="D90" s="40">
        <f t="shared" si="7"/>
        <v>5.76</v>
      </c>
      <c r="E90" s="31">
        <v>2.5</v>
      </c>
      <c r="F90" s="31">
        <f t="shared" si="8"/>
        <v>58.75</v>
      </c>
      <c r="G90" s="30"/>
      <c r="H90" s="30"/>
      <c r="I90" s="40"/>
      <c r="J90" s="31">
        <v>2</v>
      </c>
      <c r="K90" s="30"/>
      <c r="L90" s="48"/>
      <c r="M90" s="58"/>
      <c r="N90" s="58"/>
      <c r="O90" s="29">
        <v>4</v>
      </c>
      <c r="P90" s="33">
        <f t="shared" si="10"/>
        <v>16.36</v>
      </c>
    </row>
    <row r="91" spans="1:16" s="36" customFormat="1" ht="12" customHeight="1">
      <c r="A91" s="57">
        <f t="shared" si="6"/>
        <v>63</v>
      </c>
      <c r="B91" s="26" t="s">
        <v>52</v>
      </c>
      <c r="C91" s="26">
        <v>4.8</v>
      </c>
      <c r="D91" s="40">
        <f t="shared" si="7"/>
        <v>5.76</v>
      </c>
      <c r="E91" s="31">
        <v>1.8</v>
      </c>
      <c r="F91" s="31">
        <f t="shared" si="8"/>
        <v>42.300000000000004</v>
      </c>
      <c r="G91" s="30">
        <v>2</v>
      </c>
      <c r="H91" s="30"/>
      <c r="I91" s="40"/>
      <c r="J91" s="31">
        <v>2</v>
      </c>
      <c r="K91" s="30"/>
      <c r="L91" s="48"/>
      <c r="M91" s="58">
        <v>0.64</v>
      </c>
      <c r="N91" s="58">
        <f t="shared" si="9"/>
        <v>10.048</v>
      </c>
      <c r="O91" s="29"/>
      <c r="P91" s="33"/>
    </row>
    <row r="92" spans="1:16" s="36" customFormat="1" ht="12" customHeight="1">
      <c r="A92" s="57">
        <f t="shared" si="6"/>
        <v>64</v>
      </c>
      <c r="B92" s="26" t="s">
        <v>73</v>
      </c>
      <c r="C92" s="26">
        <v>1.4</v>
      </c>
      <c r="D92" s="40">
        <f t="shared" si="7"/>
        <v>1.68</v>
      </c>
      <c r="E92" s="31">
        <v>1.2</v>
      </c>
      <c r="F92" s="31">
        <f t="shared" si="8"/>
        <v>28.2</v>
      </c>
      <c r="G92" s="30">
        <v>1</v>
      </c>
      <c r="H92" s="30"/>
      <c r="I92" s="40"/>
      <c r="J92" s="31"/>
      <c r="K92" s="30"/>
      <c r="L92" s="48"/>
      <c r="M92" s="58">
        <v>0.32</v>
      </c>
      <c r="N92" s="58">
        <f t="shared" si="9"/>
        <v>5.024</v>
      </c>
      <c r="O92" s="29"/>
      <c r="P92" s="33"/>
    </row>
    <row r="93" spans="1:16" s="36" customFormat="1" ht="12" customHeight="1">
      <c r="A93" s="57">
        <f t="shared" si="6"/>
        <v>65</v>
      </c>
      <c r="B93" s="26" t="s">
        <v>53</v>
      </c>
      <c r="C93" s="26">
        <v>4.3</v>
      </c>
      <c r="D93" s="40">
        <f t="shared" si="7"/>
        <v>5.1599999999999993</v>
      </c>
      <c r="E93" s="31">
        <v>1.2</v>
      </c>
      <c r="F93" s="31">
        <f t="shared" si="8"/>
        <v>28.2</v>
      </c>
      <c r="G93" s="30">
        <v>1</v>
      </c>
      <c r="H93" s="30"/>
      <c r="I93" s="40"/>
      <c r="J93" s="31"/>
      <c r="K93" s="30"/>
      <c r="L93" s="48"/>
      <c r="M93" s="58">
        <v>0.16</v>
      </c>
      <c r="N93" s="58">
        <f t="shared" si="9"/>
        <v>2.512</v>
      </c>
      <c r="O93" s="29"/>
      <c r="P93" s="33"/>
    </row>
    <row r="94" spans="1:16" s="36" customFormat="1" ht="12" customHeight="1">
      <c r="A94" s="57">
        <f t="shared" si="6"/>
        <v>66</v>
      </c>
      <c r="B94" s="26" t="s">
        <v>54</v>
      </c>
      <c r="C94" s="26">
        <v>4.2</v>
      </c>
      <c r="D94" s="40">
        <f t="shared" si="7"/>
        <v>5.04</v>
      </c>
      <c r="E94" s="31">
        <v>1.8</v>
      </c>
      <c r="F94" s="31">
        <f t="shared" si="8"/>
        <v>42.300000000000004</v>
      </c>
      <c r="G94" s="30">
        <v>2</v>
      </c>
      <c r="H94" s="30"/>
      <c r="I94" s="40"/>
      <c r="J94" s="31">
        <v>2</v>
      </c>
      <c r="K94" s="30"/>
      <c r="L94" s="48"/>
      <c r="M94" s="58">
        <v>0.64</v>
      </c>
      <c r="N94" s="58">
        <f t="shared" si="9"/>
        <v>10.048</v>
      </c>
      <c r="O94" s="29">
        <v>10</v>
      </c>
      <c r="P94" s="33">
        <f t="shared" si="10"/>
        <v>40.9</v>
      </c>
    </row>
    <row r="95" spans="1:16" s="36" customFormat="1" ht="12" customHeight="1">
      <c r="A95" s="57">
        <f t="shared" si="6"/>
        <v>67</v>
      </c>
      <c r="B95" s="26" t="s">
        <v>74</v>
      </c>
      <c r="C95" s="26"/>
      <c r="D95" s="40"/>
      <c r="E95" s="31"/>
      <c r="F95" s="31"/>
      <c r="G95" s="30"/>
      <c r="H95" s="30"/>
      <c r="I95" s="40"/>
      <c r="J95" s="31"/>
      <c r="K95" s="30"/>
      <c r="L95" s="48"/>
      <c r="M95" s="58">
        <v>0.5</v>
      </c>
      <c r="N95" s="58">
        <f t="shared" si="9"/>
        <v>7.85</v>
      </c>
      <c r="O95" s="29"/>
      <c r="P95" s="33"/>
    </row>
    <row r="96" spans="1:16" s="36" customFormat="1" ht="12" customHeight="1">
      <c r="A96" s="57">
        <f t="shared" si="6"/>
        <v>68</v>
      </c>
      <c r="B96" s="26" t="s">
        <v>55</v>
      </c>
      <c r="C96" s="26">
        <v>4.8</v>
      </c>
      <c r="D96" s="40">
        <f t="shared" si="7"/>
        <v>5.76</v>
      </c>
      <c r="E96" s="31">
        <v>2.5</v>
      </c>
      <c r="F96" s="31">
        <f t="shared" si="8"/>
        <v>58.75</v>
      </c>
      <c r="G96" s="30"/>
      <c r="H96" s="30"/>
      <c r="I96" s="40"/>
      <c r="J96" s="31"/>
      <c r="K96" s="30"/>
      <c r="L96" s="48"/>
      <c r="M96" s="58"/>
      <c r="N96" s="58"/>
      <c r="O96" s="29"/>
      <c r="P96" s="33"/>
    </row>
    <row r="97" spans="1:16" s="36" customFormat="1" ht="12" customHeight="1">
      <c r="A97" s="57">
        <f t="shared" si="6"/>
        <v>69</v>
      </c>
      <c r="B97" s="26" t="s">
        <v>75</v>
      </c>
      <c r="C97" s="26">
        <v>4.8</v>
      </c>
      <c r="D97" s="40">
        <f t="shared" si="7"/>
        <v>5.76</v>
      </c>
      <c r="E97" s="31">
        <v>2.5</v>
      </c>
      <c r="F97" s="31">
        <f t="shared" si="8"/>
        <v>58.75</v>
      </c>
      <c r="G97" s="30"/>
      <c r="H97" s="30"/>
      <c r="I97" s="40"/>
      <c r="J97" s="31"/>
      <c r="K97" s="30"/>
      <c r="L97" s="48"/>
      <c r="M97" s="58"/>
      <c r="N97" s="58"/>
      <c r="O97" s="29"/>
      <c r="P97" s="33"/>
    </row>
    <row r="98" spans="1:16" s="36" customFormat="1" ht="12" customHeight="1">
      <c r="A98" s="57">
        <f t="shared" si="6"/>
        <v>70</v>
      </c>
      <c r="B98" s="26" t="s">
        <v>76</v>
      </c>
      <c r="C98" s="26">
        <v>4.8</v>
      </c>
      <c r="D98" s="40">
        <f t="shared" si="7"/>
        <v>5.76</v>
      </c>
      <c r="E98" s="31">
        <v>2.5</v>
      </c>
      <c r="F98" s="31">
        <f t="shared" si="8"/>
        <v>58.75</v>
      </c>
      <c r="G98" s="30"/>
      <c r="H98" s="30"/>
      <c r="I98" s="40"/>
      <c r="J98" s="31"/>
      <c r="K98" s="30"/>
      <c r="L98" s="48"/>
      <c r="M98" s="58"/>
      <c r="N98" s="58"/>
      <c r="O98" s="29"/>
      <c r="P98" s="33"/>
    </row>
    <row r="99" spans="1:16" s="36" customFormat="1" ht="12" customHeight="1">
      <c r="A99" s="57">
        <f t="shared" si="6"/>
        <v>71</v>
      </c>
      <c r="B99" s="26" t="s">
        <v>77</v>
      </c>
      <c r="C99" s="26">
        <v>4.8</v>
      </c>
      <c r="D99" s="40">
        <f t="shared" si="7"/>
        <v>5.76</v>
      </c>
      <c r="E99" s="31">
        <v>2</v>
      </c>
      <c r="F99" s="31">
        <f t="shared" si="8"/>
        <v>47</v>
      </c>
      <c r="G99" s="30">
        <v>2</v>
      </c>
      <c r="H99" s="30"/>
      <c r="I99" s="40"/>
      <c r="J99" s="31">
        <v>2</v>
      </c>
      <c r="K99" s="30"/>
      <c r="L99" s="48"/>
      <c r="M99" s="58">
        <v>0.32</v>
      </c>
      <c r="N99" s="58">
        <f t="shared" si="9"/>
        <v>5.024</v>
      </c>
      <c r="O99" s="29"/>
      <c r="P99" s="33"/>
    </row>
    <row r="100" spans="1:16" s="36" customFormat="1" ht="12" customHeight="1">
      <c r="A100" s="57">
        <f t="shared" si="6"/>
        <v>72</v>
      </c>
      <c r="B100" s="26" t="s">
        <v>60</v>
      </c>
      <c r="C100" s="26">
        <v>4.5</v>
      </c>
      <c r="D100" s="40">
        <f t="shared" si="7"/>
        <v>5.3999999999999995</v>
      </c>
      <c r="E100" s="31">
        <v>1.8</v>
      </c>
      <c r="F100" s="31">
        <f t="shared" si="8"/>
        <v>42.300000000000004</v>
      </c>
      <c r="G100" s="30">
        <v>2</v>
      </c>
      <c r="H100" s="30"/>
      <c r="I100" s="40"/>
      <c r="J100" s="31">
        <v>2</v>
      </c>
      <c r="K100" s="30"/>
      <c r="L100" s="48"/>
      <c r="M100" s="58">
        <v>0.32</v>
      </c>
      <c r="N100" s="58">
        <f t="shared" si="9"/>
        <v>5.024</v>
      </c>
      <c r="O100" s="29"/>
      <c r="P100" s="33"/>
    </row>
    <row r="101" spans="1:16" s="36" customFormat="1" ht="12" customHeight="1">
      <c r="A101" s="57">
        <f t="shared" si="6"/>
        <v>73</v>
      </c>
      <c r="B101" s="26" t="s">
        <v>61</v>
      </c>
      <c r="C101" s="26">
        <v>8.1999999999999993</v>
      </c>
      <c r="D101" s="40">
        <f t="shared" si="7"/>
        <v>9.8399999999999981</v>
      </c>
      <c r="E101" s="31">
        <v>3</v>
      </c>
      <c r="F101" s="31">
        <f t="shared" si="8"/>
        <v>70.5</v>
      </c>
      <c r="G101" s="30">
        <v>3</v>
      </c>
      <c r="H101" s="30"/>
      <c r="I101" s="40"/>
      <c r="J101" s="31"/>
      <c r="K101" s="30"/>
      <c r="L101" s="48"/>
      <c r="M101" s="58">
        <v>0.64</v>
      </c>
      <c r="N101" s="58">
        <f t="shared" si="9"/>
        <v>10.048</v>
      </c>
      <c r="O101" s="29"/>
      <c r="P101" s="33"/>
    </row>
    <row r="102" spans="1:16" s="36" customFormat="1" ht="12" customHeight="1">
      <c r="A102" s="57">
        <f t="shared" si="6"/>
        <v>74</v>
      </c>
      <c r="B102" s="26" t="s">
        <v>62</v>
      </c>
      <c r="C102" s="26">
        <v>8.1999999999999993</v>
      </c>
      <c r="D102" s="40">
        <f t="shared" si="7"/>
        <v>9.8399999999999981</v>
      </c>
      <c r="E102" s="31">
        <v>3.5</v>
      </c>
      <c r="F102" s="31">
        <f t="shared" si="8"/>
        <v>82.25</v>
      </c>
      <c r="G102" s="30">
        <v>4</v>
      </c>
      <c r="H102" s="30"/>
      <c r="I102" s="31">
        <v>2</v>
      </c>
      <c r="J102" s="31">
        <v>4</v>
      </c>
      <c r="K102" s="30"/>
      <c r="L102" s="48"/>
      <c r="M102" s="58">
        <v>0.64</v>
      </c>
      <c r="N102" s="58">
        <f t="shared" si="9"/>
        <v>10.048</v>
      </c>
      <c r="O102" s="29"/>
      <c r="P102" s="33"/>
    </row>
    <row r="103" spans="1:16" s="36" customFormat="1" ht="12" customHeight="1">
      <c r="A103" s="57">
        <f t="shared" si="6"/>
        <v>75</v>
      </c>
      <c r="B103" s="26" t="s">
        <v>63</v>
      </c>
      <c r="C103" s="26">
        <v>4.8</v>
      </c>
      <c r="D103" s="40">
        <f t="shared" si="7"/>
        <v>5.76</v>
      </c>
      <c r="E103" s="31">
        <v>2</v>
      </c>
      <c r="F103" s="31">
        <f t="shared" si="8"/>
        <v>47</v>
      </c>
      <c r="G103" s="30">
        <v>2</v>
      </c>
      <c r="H103" s="30"/>
      <c r="I103" s="31">
        <v>2</v>
      </c>
      <c r="J103" s="31">
        <v>2</v>
      </c>
      <c r="K103" s="30"/>
      <c r="L103" s="48"/>
      <c r="M103" s="58">
        <v>0.32</v>
      </c>
      <c r="N103" s="58">
        <f t="shared" si="9"/>
        <v>5.024</v>
      </c>
      <c r="O103" s="29"/>
      <c r="P103" s="33"/>
    </row>
    <row r="104" spans="1:16" s="36" customFormat="1" ht="12" customHeight="1">
      <c r="A104" s="57">
        <f t="shared" si="6"/>
        <v>76</v>
      </c>
      <c r="B104" s="26" t="s">
        <v>64</v>
      </c>
      <c r="C104" s="26">
        <v>4.2</v>
      </c>
      <c r="D104" s="40">
        <f t="shared" si="7"/>
        <v>5.04</v>
      </c>
      <c r="E104" s="31">
        <v>2.2999999999999998</v>
      </c>
      <c r="F104" s="31">
        <f t="shared" si="8"/>
        <v>54.05</v>
      </c>
      <c r="G104" s="30"/>
      <c r="H104" s="30"/>
      <c r="I104" s="40"/>
      <c r="J104" s="31"/>
      <c r="K104" s="30"/>
      <c r="L104" s="48"/>
      <c r="M104" s="58">
        <v>0.64</v>
      </c>
      <c r="N104" s="58">
        <f t="shared" si="9"/>
        <v>10.048</v>
      </c>
      <c r="O104" s="29"/>
      <c r="P104" s="33"/>
    </row>
    <row r="105" spans="1:16" s="36" customFormat="1" ht="12" customHeight="1">
      <c r="A105" s="60"/>
      <c r="B105" s="42" t="s">
        <v>57</v>
      </c>
      <c r="C105" s="61">
        <f>SUM(C78:C104)</f>
        <v>131.6</v>
      </c>
      <c r="D105" s="61">
        <f>SUM(D78:D104)</f>
        <v>157.92000000000002</v>
      </c>
      <c r="E105" s="61">
        <f>SUM(E78:E104)</f>
        <v>59.4</v>
      </c>
      <c r="F105" s="61">
        <f>SUM(F78:F104)</f>
        <v>1395.8999999999999</v>
      </c>
      <c r="G105" s="61">
        <f>SUM(G78:G104)</f>
        <v>27</v>
      </c>
      <c r="H105" s="61"/>
      <c r="I105" s="61">
        <f>SUM(I78:I104)</f>
        <v>6</v>
      </c>
      <c r="J105" s="61">
        <f>SUM(J78:J104)</f>
        <v>35</v>
      </c>
      <c r="K105" s="61"/>
      <c r="L105" s="61">
        <v>6</v>
      </c>
      <c r="M105" s="61">
        <f>SUM(M78:M104)</f>
        <v>8.66</v>
      </c>
      <c r="N105" s="61">
        <f>SUM(N78:N104)</f>
        <v>135.96199999999999</v>
      </c>
      <c r="O105" s="61">
        <f>SUM(O78:O104)</f>
        <v>70</v>
      </c>
      <c r="P105" s="62">
        <f>SUM(P78:P104)</f>
        <v>286.3</v>
      </c>
    </row>
    <row r="106" spans="1:16" s="36" customFormat="1" ht="12" customHeight="1">
      <c r="A106" s="18"/>
      <c r="B106" s="19" t="s">
        <v>78</v>
      </c>
      <c r="C106" s="19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6"/>
    </row>
    <row r="107" spans="1:16" s="36" customFormat="1" ht="12" customHeight="1">
      <c r="A107" s="57">
        <v>77</v>
      </c>
      <c r="B107" s="26" t="s">
        <v>39</v>
      </c>
      <c r="C107" s="26"/>
      <c r="D107" s="31"/>
      <c r="E107" s="31">
        <v>2</v>
      </c>
      <c r="F107" s="31">
        <v>47</v>
      </c>
      <c r="G107" s="30"/>
      <c r="H107" s="30"/>
      <c r="I107" s="40"/>
      <c r="J107" s="31"/>
      <c r="K107" s="30"/>
      <c r="L107" s="48"/>
      <c r="M107" s="58">
        <v>0.8</v>
      </c>
      <c r="N107" s="48">
        <v>12.56</v>
      </c>
      <c r="O107" s="29"/>
      <c r="P107" s="37"/>
    </row>
    <row r="108" spans="1:16" s="36" customFormat="1" ht="12" customHeight="1">
      <c r="A108" s="57">
        <v>78</v>
      </c>
      <c r="B108" s="26" t="s">
        <v>40</v>
      </c>
      <c r="C108" s="26"/>
      <c r="D108" s="31"/>
      <c r="E108" s="31"/>
      <c r="F108" s="31"/>
      <c r="G108" s="30"/>
      <c r="H108" s="30"/>
      <c r="I108" s="40">
        <v>8</v>
      </c>
      <c r="J108" s="31"/>
      <c r="K108" s="30"/>
      <c r="L108" s="48"/>
      <c r="M108" s="58"/>
      <c r="N108" s="48"/>
      <c r="O108" s="48"/>
      <c r="P108" s="37"/>
    </row>
    <row r="109" spans="1:16" s="36" customFormat="1" ht="12" customHeight="1">
      <c r="A109" s="57">
        <v>79</v>
      </c>
      <c r="B109" s="26" t="s">
        <v>42</v>
      </c>
      <c r="C109" s="26"/>
      <c r="D109" s="31"/>
      <c r="E109" s="31"/>
      <c r="F109" s="31"/>
      <c r="G109" s="30"/>
      <c r="H109" s="30"/>
      <c r="I109" s="40"/>
      <c r="J109" s="31"/>
      <c r="K109" s="30"/>
      <c r="L109" s="48"/>
      <c r="M109" s="58"/>
      <c r="N109" s="48"/>
      <c r="O109" s="48"/>
      <c r="P109" s="37"/>
    </row>
    <row r="110" spans="1:16" s="36" customFormat="1" ht="12" customHeight="1">
      <c r="A110" s="57">
        <v>80</v>
      </c>
      <c r="B110" s="26" t="s">
        <v>50</v>
      </c>
      <c r="C110" s="26"/>
      <c r="D110" s="31"/>
      <c r="E110" s="31"/>
      <c r="F110" s="31"/>
      <c r="G110" s="30"/>
      <c r="H110" s="30"/>
      <c r="I110" s="40"/>
      <c r="J110" s="31"/>
      <c r="K110" s="30"/>
      <c r="L110" s="48"/>
      <c r="M110" s="58"/>
      <c r="N110" s="48"/>
      <c r="O110" s="48"/>
      <c r="P110" s="37"/>
    </row>
    <row r="111" spans="1:16" s="36" customFormat="1" ht="12" customHeight="1">
      <c r="A111" s="57">
        <v>81</v>
      </c>
      <c r="B111" s="26" t="s">
        <v>55</v>
      </c>
      <c r="C111" s="26"/>
      <c r="D111" s="31"/>
      <c r="E111" s="31"/>
      <c r="F111" s="31"/>
      <c r="G111" s="30"/>
      <c r="H111" s="30"/>
      <c r="I111" s="40"/>
      <c r="J111" s="31"/>
      <c r="K111" s="30"/>
      <c r="L111" s="48"/>
      <c r="M111" s="48"/>
      <c r="N111" s="48"/>
      <c r="O111" s="48"/>
      <c r="P111" s="37"/>
    </row>
    <row r="112" spans="1:16" s="36" customFormat="1" ht="12" customHeight="1">
      <c r="A112" s="57">
        <v>82</v>
      </c>
      <c r="B112" s="26" t="s">
        <v>77</v>
      </c>
      <c r="C112" s="26"/>
      <c r="D112" s="31"/>
      <c r="E112" s="31"/>
      <c r="F112" s="31"/>
      <c r="G112" s="30"/>
      <c r="H112" s="30"/>
      <c r="I112" s="31"/>
      <c r="J112" s="31"/>
      <c r="K112" s="30"/>
      <c r="L112" s="48"/>
      <c r="M112" s="48"/>
      <c r="N112" s="48"/>
      <c r="O112" s="48"/>
      <c r="P112" s="37"/>
    </row>
    <row r="113" spans="1:16" s="36" customFormat="1" ht="12" customHeight="1">
      <c r="A113" s="57">
        <v>83</v>
      </c>
      <c r="B113" s="26" t="s">
        <v>79</v>
      </c>
      <c r="C113" s="26"/>
      <c r="D113" s="31"/>
      <c r="E113" s="31"/>
      <c r="F113" s="31"/>
      <c r="G113" s="30"/>
      <c r="H113" s="30"/>
      <c r="I113" s="31">
        <v>20</v>
      </c>
      <c r="J113" s="31"/>
      <c r="K113" s="30">
        <v>1</v>
      </c>
      <c r="L113" s="48"/>
      <c r="M113" s="48"/>
      <c r="N113" s="48"/>
      <c r="O113" s="48"/>
      <c r="P113" s="37"/>
    </row>
    <row r="114" spans="1:16" s="36" customFormat="1" ht="12" customHeight="1">
      <c r="A114" s="63"/>
      <c r="B114" s="42" t="s">
        <v>57</v>
      </c>
      <c r="C114" s="43"/>
      <c r="D114" s="43"/>
      <c r="E114" s="61">
        <f>SUM(E107:E113)</f>
        <v>2</v>
      </c>
      <c r="F114" s="43">
        <f>SUM(F107:F113)</f>
        <v>47</v>
      </c>
      <c r="G114" s="43"/>
      <c r="H114" s="43"/>
      <c r="I114" s="43">
        <f>SUM(I107:I113)</f>
        <v>28</v>
      </c>
      <c r="J114" s="43"/>
      <c r="K114" s="43">
        <f>SUM(K107:K113)</f>
        <v>1</v>
      </c>
      <c r="L114" s="43"/>
      <c r="M114" s="43">
        <f>SUM(M107:M113)</f>
        <v>0.8</v>
      </c>
      <c r="N114" s="43">
        <f>SUM(N107:N113)</f>
        <v>12.56</v>
      </c>
      <c r="O114" s="43"/>
      <c r="P114" s="64"/>
    </row>
    <row r="115" spans="1:16" s="36" customFormat="1" ht="12" customHeight="1">
      <c r="A115" s="65"/>
      <c r="B115" s="66"/>
      <c r="C115" s="67"/>
      <c r="D115" s="68"/>
      <c r="E115" s="68"/>
      <c r="F115" s="68"/>
      <c r="G115" s="69"/>
      <c r="H115" s="69"/>
      <c r="I115" s="68"/>
      <c r="J115" s="68"/>
      <c r="K115" s="69"/>
      <c r="L115" s="48"/>
      <c r="M115" s="48"/>
      <c r="N115" s="48"/>
      <c r="O115" s="48"/>
      <c r="P115" s="37"/>
    </row>
    <row r="116" spans="1:16" s="36" customFormat="1" ht="12" customHeight="1">
      <c r="A116" s="70"/>
      <c r="B116" s="19" t="s">
        <v>80</v>
      </c>
      <c r="C116" s="19"/>
      <c r="D116" s="71"/>
      <c r="E116" s="71"/>
      <c r="F116" s="71"/>
      <c r="G116" s="72"/>
      <c r="H116" s="71"/>
      <c r="I116" s="71"/>
      <c r="J116" s="71"/>
      <c r="K116" s="72"/>
      <c r="L116" s="72"/>
      <c r="M116" s="71"/>
      <c r="N116" s="71"/>
      <c r="O116" s="71"/>
      <c r="P116" s="73"/>
    </row>
    <row r="117" spans="1:16" s="36" customFormat="1" ht="12" customHeight="1">
      <c r="A117" s="74">
        <v>84</v>
      </c>
      <c r="B117" s="26" t="s">
        <v>81</v>
      </c>
      <c r="C117" s="26"/>
      <c r="D117" s="31"/>
      <c r="E117" s="31"/>
      <c r="F117" s="31"/>
      <c r="G117" s="30"/>
      <c r="H117" s="30"/>
      <c r="I117" s="40"/>
      <c r="J117" s="31"/>
      <c r="K117" s="30"/>
      <c r="L117" s="48"/>
      <c r="M117" s="58">
        <v>0.12</v>
      </c>
      <c r="N117" s="58">
        <v>1.88</v>
      </c>
      <c r="O117" s="48"/>
      <c r="P117" s="37"/>
    </row>
    <row r="118" spans="1:16" s="36" customFormat="1" ht="12" customHeight="1">
      <c r="A118" s="74">
        <v>85</v>
      </c>
      <c r="B118" s="26" t="s">
        <v>82</v>
      </c>
      <c r="C118" s="26"/>
      <c r="D118" s="31"/>
      <c r="E118" s="31"/>
      <c r="F118" s="31"/>
      <c r="G118" s="30"/>
      <c r="H118" s="30"/>
      <c r="I118" s="31"/>
      <c r="J118" s="31"/>
      <c r="K118" s="30"/>
      <c r="L118" s="48"/>
      <c r="M118" s="58"/>
      <c r="N118" s="48"/>
      <c r="O118" s="48"/>
      <c r="P118" s="37"/>
    </row>
    <row r="119" spans="1:16" s="36" customFormat="1" ht="12" customHeight="1">
      <c r="A119" s="74">
        <v>86</v>
      </c>
      <c r="B119" s="26" t="s">
        <v>83</v>
      </c>
      <c r="C119" s="26"/>
      <c r="D119" s="31"/>
      <c r="E119" s="31"/>
      <c r="F119" s="31"/>
      <c r="G119" s="30"/>
      <c r="H119" s="30"/>
      <c r="I119" s="40"/>
      <c r="J119" s="31"/>
      <c r="K119" s="30"/>
      <c r="L119" s="48"/>
      <c r="M119" s="58"/>
      <c r="N119" s="48"/>
      <c r="O119" s="48"/>
      <c r="P119" s="37"/>
    </row>
    <row r="120" spans="1:16" s="36" customFormat="1" ht="12" customHeight="1">
      <c r="A120" s="74">
        <v>87</v>
      </c>
      <c r="B120" s="26" t="s">
        <v>84</v>
      </c>
      <c r="C120" s="26"/>
      <c r="D120" s="31"/>
      <c r="E120" s="31"/>
      <c r="F120" s="31"/>
      <c r="G120" s="30"/>
      <c r="H120" s="30"/>
      <c r="I120" s="31"/>
      <c r="J120" s="31"/>
      <c r="K120" s="30"/>
      <c r="L120" s="48"/>
      <c r="M120" s="58"/>
      <c r="N120" s="48"/>
      <c r="O120" s="48"/>
      <c r="P120" s="75"/>
    </row>
    <row r="121" spans="1:16" s="78" customFormat="1" ht="11.4">
      <c r="A121" s="74">
        <v>88</v>
      </c>
      <c r="B121" s="26" t="s">
        <v>85</v>
      </c>
      <c r="C121" s="26"/>
      <c r="D121" s="31"/>
      <c r="E121" s="31"/>
      <c r="F121" s="31"/>
      <c r="G121" s="30"/>
      <c r="H121" s="30"/>
      <c r="I121" s="40"/>
      <c r="J121" s="31"/>
      <c r="K121" s="30"/>
      <c r="L121" s="30"/>
      <c r="M121" s="76"/>
      <c r="N121" s="40"/>
      <c r="O121" s="31"/>
      <c r="P121" s="77"/>
    </row>
    <row r="122" spans="1:16" s="79" customFormat="1" ht="15" customHeight="1">
      <c r="A122" s="74">
        <v>89</v>
      </c>
      <c r="B122" s="26" t="s">
        <v>86</v>
      </c>
      <c r="C122" s="26"/>
      <c r="D122" s="31"/>
      <c r="E122" s="31"/>
      <c r="F122" s="31"/>
      <c r="G122" s="30"/>
      <c r="H122" s="30"/>
      <c r="I122" s="31"/>
      <c r="J122" s="31"/>
      <c r="K122" s="30"/>
      <c r="L122" s="30"/>
      <c r="M122" s="76"/>
      <c r="N122" s="31"/>
      <c r="O122" s="31"/>
      <c r="P122" s="77"/>
    </row>
    <row r="123" spans="1:16" s="36" customFormat="1" ht="12" customHeight="1">
      <c r="A123" s="74">
        <v>90</v>
      </c>
      <c r="B123" s="26" t="s">
        <v>87</v>
      </c>
      <c r="C123" s="26"/>
      <c r="D123" s="31"/>
      <c r="E123" s="31"/>
      <c r="F123" s="31"/>
      <c r="G123" s="30"/>
      <c r="H123" s="30"/>
      <c r="I123" s="31"/>
      <c r="J123" s="31"/>
      <c r="K123" s="30"/>
      <c r="L123" s="30"/>
      <c r="M123" s="76"/>
      <c r="N123" s="31"/>
      <c r="O123" s="31"/>
      <c r="P123" s="77"/>
    </row>
    <row r="124" spans="1:16" s="36" customFormat="1" ht="14.25" customHeight="1">
      <c r="A124" s="80"/>
      <c r="B124" s="42" t="s">
        <v>57</v>
      </c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>
        <f>SUM(M117:M123)</f>
        <v>0.12</v>
      </c>
      <c r="N124" s="61">
        <f>SUM(N117:N123)</f>
        <v>1.88</v>
      </c>
      <c r="O124" s="61"/>
      <c r="P124" s="62"/>
    </row>
    <row r="125" spans="1:16" s="36" customFormat="1" ht="12" customHeight="1">
      <c r="A125" s="81"/>
      <c r="B125" s="82"/>
      <c r="C125" s="82"/>
      <c r="D125" s="83"/>
      <c r="E125" s="83"/>
      <c r="F125" s="83"/>
      <c r="G125" s="83"/>
      <c r="H125" s="83"/>
      <c r="I125" s="83"/>
      <c r="J125" s="83"/>
      <c r="K125" s="83"/>
      <c r="L125" s="29"/>
      <c r="M125" s="51"/>
      <c r="N125" s="51"/>
      <c r="O125" s="29"/>
      <c r="P125" s="37"/>
    </row>
    <row r="126" spans="1:16" s="36" customFormat="1" ht="12" customHeight="1">
      <c r="A126" s="84"/>
      <c r="B126" s="19" t="s">
        <v>88</v>
      </c>
      <c r="C126" s="19"/>
      <c r="D126" s="45"/>
      <c r="E126" s="45"/>
      <c r="F126" s="45"/>
      <c r="G126" s="85"/>
      <c r="H126" s="85"/>
      <c r="I126" s="45"/>
      <c r="J126" s="45"/>
      <c r="K126" s="85"/>
      <c r="L126" s="85"/>
      <c r="M126" s="85"/>
      <c r="N126" s="45"/>
      <c r="O126" s="45"/>
      <c r="P126" s="86"/>
    </row>
    <row r="127" spans="1:16" s="36" customFormat="1" ht="12" customHeight="1">
      <c r="A127" s="74">
        <v>91</v>
      </c>
      <c r="B127" s="26" t="s">
        <v>36</v>
      </c>
      <c r="C127" s="26"/>
      <c r="D127" s="31"/>
      <c r="E127" s="31"/>
      <c r="F127" s="31"/>
      <c r="G127" s="30"/>
      <c r="H127" s="30"/>
      <c r="I127" s="31"/>
      <c r="J127" s="31"/>
      <c r="K127" s="30"/>
      <c r="L127" s="29"/>
      <c r="M127" s="51"/>
      <c r="N127" s="51"/>
      <c r="O127" s="51"/>
      <c r="P127" s="37"/>
    </row>
    <row r="128" spans="1:16" s="36" customFormat="1" ht="12" customHeight="1">
      <c r="A128" s="74">
        <v>92</v>
      </c>
      <c r="B128" s="26" t="s">
        <v>37</v>
      </c>
      <c r="C128" s="26"/>
      <c r="D128" s="31"/>
      <c r="E128" s="31"/>
      <c r="F128" s="31"/>
      <c r="G128" s="30"/>
      <c r="H128" s="30"/>
      <c r="I128" s="31"/>
      <c r="J128" s="31"/>
      <c r="K128" s="30"/>
      <c r="L128" s="29"/>
      <c r="M128" s="51"/>
      <c r="N128" s="51"/>
      <c r="O128" s="29"/>
      <c r="P128" s="37"/>
    </row>
    <row r="129" spans="1:16" s="36" customFormat="1" ht="12" customHeight="1">
      <c r="A129" s="60"/>
      <c r="B129" s="42" t="s">
        <v>57</v>
      </c>
      <c r="C129" s="43"/>
      <c r="D129" s="43"/>
      <c r="E129" s="61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64"/>
    </row>
    <row r="130" spans="1:16" s="36" customFormat="1" ht="12" customHeight="1">
      <c r="A130" s="84"/>
      <c r="B130" s="19" t="s">
        <v>89</v>
      </c>
      <c r="C130" s="19"/>
      <c r="D130" s="45"/>
      <c r="E130" s="45"/>
      <c r="F130" s="45"/>
      <c r="G130" s="85"/>
      <c r="H130" s="85"/>
      <c r="I130" s="45"/>
      <c r="J130" s="45"/>
      <c r="K130" s="85"/>
      <c r="L130" s="85"/>
      <c r="M130" s="85"/>
      <c r="N130" s="45"/>
      <c r="O130" s="45"/>
      <c r="P130" s="86"/>
    </row>
    <row r="131" spans="1:16" s="36" customFormat="1" ht="12" customHeight="1">
      <c r="A131" s="87">
        <v>93</v>
      </c>
      <c r="B131" s="88" t="s">
        <v>90</v>
      </c>
      <c r="C131" s="88">
        <v>3</v>
      </c>
      <c r="D131" s="89">
        <v>3.63</v>
      </c>
      <c r="E131" s="39"/>
      <c r="F131" s="39"/>
      <c r="G131" s="90"/>
      <c r="H131" s="90"/>
      <c r="I131" s="39"/>
      <c r="J131" s="39"/>
      <c r="K131" s="90"/>
      <c r="L131" s="29"/>
      <c r="M131" s="51"/>
      <c r="N131" s="51"/>
      <c r="O131" s="29"/>
      <c r="P131" s="37"/>
    </row>
    <row r="132" spans="1:16" s="36" customFormat="1" ht="12" customHeight="1">
      <c r="A132" s="87">
        <v>94</v>
      </c>
      <c r="B132" s="88" t="s">
        <v>91</v>
      </c>
      <c r="C132" s="88">
        <v>3</v>
      </c>
      <c r="D132" s="89">
        <v>3.63</v>
      </c>
      <c r="E132" s="39"/>
      <c r="F132" s="39"/>
      <c r="G132" s="90"/>
      <c r="H132" s="90"/>
      <c r="I132" s="39"/>
      <c r="J132" s="39"/>
      <c r="K132" s="90"/>
      <c r="L132" s="29"/>
      <c r="M132" s="51"/>
      <c r="N132" s="51"/>
      <c r="O132" s="29"/>
      <c r="P132" s="37"/>
    </row>
    <row r="133" spans="1:16" s="36" customFormat="1" ht="20.25" customHeight="1">
      <c r="A133" s="87">
        <v>95</v>
      </c>
      <c r="B133" s="88" t="s">
        <v>92</v>
      </c>
      <c r="C133" s="88">
        <v>4</v>
      </c>
      <c r="D133" s="89">
        <v>4.84</v>
      </c>
      <c r="E133" s="39"/>
      <c r="F133" s="39"/>
      <c r="G133" s="91"/>
      <c r="H133" s="91"/>
      <c r="I133" s="39"/>
      <c r="J133" s="39"/>
      <c r="K133" s="91"/>
      <c r="L133" s="29"/>
      <c r="M133" s="32">
        <v>0.12</v>
      </c>
      <c r="N133" s="32">
        <v>1.88</v>
      </c>
      <c r="O133" s="29"/>
      <c r="P133" s="37"/>
    </row>
    <row r="134" spans="1:16" s="36" customFormat="1" ht="24" customHeight="1">
      <c r="A134" s="87">
        <v>96</v>
      </c>
      <c r="B134" s="88" t="s">
        <v>93</v>
      </c>
      <c r="C134" s="92">
        <v>5</v>
      </c>
      <c r="D134" s="93">
        <v>6.05</v>
      </c>
      <c r="E134" s="94"/>
      <c r="F134" s="94"/>
      <c r="G134" s="95"/>
      <c r="H134" s="95"/>
      <c r="I134" s="94"/>
      <c r="J134" s="94"/>
      <c r="K134" s="95"/>
      <c r="L134" s="29"/>
      <c r="M134" s="96"/>
      <c r="N134" s="96"/>
      <c r="O134" s="29"/>
      <c r="P134" s="97"/>
    </row>
    <row r="135" spans="1:16" s="36" customFormat="1" ht="12" customHeight="1">
      <c r="A135" s="87">
        <v>97</v>
      </c>
      <c r="B135" s="98" t="s">
        <v>94</v>
      </c>
      <c r="C135" s="99">
        <v>2.5</v>
      </c>
      <c r="D135" s="100">
        <v>3.0249999999999999</v>
      </c>
      <c r="E135" s="39"/>
      <c r="F135" s="39"/>
      <c r="G135" s="91"/>
      <c r="H135" s="91"/>
      <c r="I135" s="39"/>
      <c r="J135" s="39"/>
      <c r="K135" s="91"/>
      <c r="L135" s="29"/>
      <c r="M135" s="40">
        <v>0.12</v>
      </c>
      <c r="N135" s="40">
        <v>1.88</v>
      </c>
      <c r="O135" s="29"/>
      <c r="P135" s="97"/>
    </row>
    <row r="136" spans="1:16" s="36" customFormat="1" ht="30.75" customHeight="1">
      <c r="A136" s="101"/>
      <c r="B136" s="102" t="s">
        <v>95</v>
      </c>
      <c r="C136" s="103">
        <f>C135+C133+C132+C131</f>
        <v>12.5</v>
      </c>
      <c r="D136" s="103">
        <f>D135+D133+D132+D131</f>
        <v>15.125</v>
      </c>
      <c r="E136" s="103"/>
      <c r="F136" s="103"/>
      <c r="G136" s="103"/>
      <c r="H136" s="103"/>
      <c r="I136" s="103"/>
      <c r="J136" s="103"/>
      <c r="K136" s="103"/>
      <c r="L136" s="103"/>
      <c r="M136" s="103">
        <v>0.24</v>
      </c>
      <c r="N136" s="103">
        <f>N135+N133</f>
        <v>3.76</v>
      </c>
      <c r="O136" s="103"/>
      <c r="P136" s="104"/>
    </row>
    <row r="137" spans="1:16" s="36" customFormat="1" ht="21.75" customHeight="1">
      <c r="A137" s="101"/>
      <c r="B137" s="102" t="s">
        <v>96</v>
      </c>
      <c r="C137" s="103">
        <f>C134</f>
        <v>5</v>
      </c>
      <c r="D137" s="105">
        <f>D134</f>
        <v>6.05</v>
      </c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7"/>
    </row>
    <row r="138" spans="1:16" s="36" customFormat="1" ht="17.25" customHeight="1" thickBot="1">
      <c r="A138" s="108"/>
      <c r="B138" s="109" t="s">
        <v>97</v>
      </c>
      <c r="C138" s="110">
        <f>C129+C124+C114+C105+C76+C46</f>
        <v>312.60000000000002</v>
      </c>
      <c r="D138" s="110">
        <f>D129+D124+D114+D105+D76+D46</f>
        <v>377.52</v>
      </c>
      <c r="E138" s="110">
        <f t="shared" ref="E138:O138" si="11">E129+E124+E114+E105+E76+E46</f>
        <v>166.9</v>
      </c>
      <c r="F138" s="110">
        <f t="shared" si="11"/>
        <v>3922.1499999999996</v>
      </c>
      <c r="G138" s="110">
        <f t="shared" si="11"/>
        <v>47</v>
      </c>
      <c r="H138" s="110">
        <f t="shared" si="11"/>
        <v>552.00000000000011</v>
      </c>
      <c r="I138" s="110">
        <f t="shared" si="11"/>
        <v>101</v>
      </c>
      <c r="J138" s="110">
        <f t="shared" si="11"/>
        <v>73</v>
      </c>
      <c r="K138" s="110">
        <f t="shared" si="11"/>
        <v>6</v>
      </c>
      <c r="L138" s="110">
        <f t="shared" si="11"/>
        <v>44</v>
      </c>
      <c r="M138" s="110">
        <f t="shared" si="11"/>
        <v>56.379999999999995</v>
      </c>
      <c r="N138" s="110">
        <f t="shared" si="11"/>
        <v>885.21199999999988</v>
      </c>
      <c r="O138" s="110">
        <f t="shared" si="11"/>
        <v>97</v>
      </c>
      <c r="P138" s="110">
        <f>P129+P124+P114+P105+P76+P46</f>
        <v>396.73</v>
      </c>
    </row>
    <row r="139" spans="1:16" s="49" customFormat="1" ht="11.25" customHeight="1">
      <c r="A139" s="111"/>
      <c r="B139" s="112"/>
      <c r="C139" s="112"/>
      <c r="D139" s="112"/>
      <c r="E139" s="112"/>
      <c r="F139" s="112"/>
      <c r="G139" s="112"/>
      <c r="H139" s="112"/>
      <c r="I139" s="112"/>
      <c r="J139" s="113"/>
      <c r="K139" s="113"/>
      <c r="L139" s="113"/>
      <c r="M139" s="113"/>
      <c r="N139" s="113"/>
      <c r="O139" s="113"/>
      <c r="P139" s="113"/>
    </row>
    <row r="140" spans="1:16" s="49" customFormat="1" ht="11.25" customHeight="1">
      <c r="A140" s="3"/>
      <c r="B140" s="4" t="s">
        <v>98</v>
      </c>
      <c r="C140" s="4"/>
      <c r="D140" s="112"/>
      <c r="E140" s="112"/>
      <c r="F140" s="112"/>
      <c r="G140" s="112"/>
      <c r="H140" s="112"/>
      <c r="I140" s="112"/>
      <c r="J140" s="3"/>
      <c r="K140" s="139"/>
      <c r="L140" s="140"/>
      <c r="M140" s="140"/>
      <c r="N140" s="140"/>
      <c r="O140" s="114"/>
      <c r="P140" s="114"/>
    </row>
    <row r="141" spans="1:16" s="49" customFormat="1" ht="15" customHeight="1">
      <c r="A141" s="4"/>
      <c r="B141" s="124" t="s">
        <v>8</v>
      </c>
      <c r="C141" s="124"/>
      <c r="D141" s="124"/>
      <c r="E141" s="125" t="s">
        <v>99</v>
      </c>
      <c r="F141" s="125"/>
      <c r="G141" s="125"/>
      <c r="H141" s="125"/>
      <c r="I141" s="112"/>
      <c r="J141" s="4"/>
      <c r="K141" s="114"/>
      <c r="L141" s="114"/>
      <c r="M141" s="114"/>
      <c r="N141" s="114"/>
      <c r="O141" s="114"/>
      <c r="P141" s="114"/>
    </row>
    <row r="142" spans="1:16" s="49" customFormat="1" ht="13.5" customHeight="1">
      <c r="A142" s="4"/>
      <c r="B142" s="124" t="s">
        <v>10</v>
      </c>
      <c r="C142" s="124"/>
      <c r="D142" s="124"/>
      <c r="E142" s="125" t="s">
        <v>100</v>
      </c>
      <c r="F142" s="125"/>
      <c r="G142" s="125"/>
      <c r="H142" s="125"/>
      <c r="I142" s="112"/>
      <c r="J142" s="4"/>
      <c r="K142" s="139"/>
      <c r="L142" s="139"/>
      <c r="M142" s="139"/>
      <c r="N142" s="139"/>
      <c r="O142" s="139"/>
      <c r="P142" s="139"/>
    </row>
    <row r="143" spans="1:16" s="24" customFormat="1" ht="14.25" customHeight="1">
      <c r="A143" s="4"/>
      <c r="B143" s="124" t="s">
        <v>12</v>
      </c>
      <c r="C143" s="124"/>
      <c r="D143" s="124"/>
      <c r="E143" s="125" t="s">
        <v>101</v>
      </c>
      <c r="F143" s="125"/>
      <c r="G143" s="125"/>
      <c r="H143" s="125"/>
      <c r="J143" s="4"/>
      <c r="K143" s="141"/>
      <c r="L143" s="141"/>
      <c r="M143" s="141"/>
      <c r="N143" s="141"/>
      <c r="O143" s="141"/>
      <c r="P143" s="141"/>
    </row>
    <row r="144" spans="1:16" s="24" customFormat="1" ht="15" customHeight="1">
      <c r="A144" s="5"/>
      <c r="B144" s="124" t="s">
        <v>14</v>
      </c>
      <c r="C144" s="124"/>
      <c r="D144" s="124"/>
      <c r="E144" s="142" t="s">
        <v>102</v>
      </c>
      <c r="F144" s="142"/>
      <c r="G144" s="142"/>
      <c r="H144" s="142"/>
      <c r="J144" s="5"/>
      <c r="K144" s="115"/>
      <c r="L144" s="115"/>
      <c r="M144" s="115"/>
      <c r="N144" s="115"/>
      <c r="O144" s="115"/>
      <c r="P144" s="115"/>
    </row>
    <row r="145" spans="1:16" s="24" customFormat="1" ht="15.75" customHeight="1">
      <c r="A145" s="5"/>
      <c r="B145" s="124" t="s">
        <v>16</v>
      </c>
      <c r="C145" s="124"/>
      <c r="D145" s="124"/>
      <c r="E145" s="142" t="s">
        <v>103</v>
      </c>
      <c r="F145" s="142"/>
      <c r="G145" s="142"/>
      <c r="H145" s="142"/>
      <c r="J145" s="5"/>
      <c r="K145" s="115"/>
      <c r="L145" s="141"/>
      <c r="M145" s="141"/>
      <c r="N145" s="141"/>
      <c r="O145" s="141"/>
      <c r="P145" s="141"/>
    </row>
    <row r="146" spans="1:16" s="24" customFormat="1" ht="4.5" customHeight="1">
      <c r="A146" s="116"/>
      <c r="B146" s="116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</row>
    <row r="147" spans="1:16" s="116" customFormat="1" ht="7.5" customHeight="1">
      <c r="B147" s="117"/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</row>
    <row r="148" spans="1:16" s="24" customFormat="1" ht="11.25" customHeight="1">
      <c r="A148" s="34"/>
      <c r="B148" s="118"/>
    </row>
    <row r="149" spans="1:16" s="116" customFormat="1" ht="11.25" customHeight="1"/>
    <row r="150" spans="1:16" s="116" customFormat="1" ht="11.25" customHeight="1"/>
    <row r="151" spans="1:16" ht="12.75" customHeight="1">
      <c r="A151" s="2"/>
    </row>
    <row r="152" spans="1:16" ht="12.75" customHeight="1">
      <c r="A152" s="2"/>
    </row>
    <row r="153" spans="1:16" ht="12.75" customHeight="1">
      <c r="A153" s="24"/>
      <c r="B153" s="119"/>
      <c r="C153" s="119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</row>
    <row r="154" spans="1:16" ht="12.75" customHeight="1">
      <c r="A154" s="112"/>
      <c r="B154" s="120"/>
      <c r="C154" s="120"/>
      <c r="D154" s="120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</row>
    <row r="155" spans="1:16" s="24" customFormat="1">
      <c r="A155" s="112"/>
      <c r="B155" s="120"/>
      <c r="C155" s="120"/>
      <c r="D155" s="120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</row>
    <row r="156" spans="1:16" s="112" customFormat="1">
      <c r="B156" s="120"/>
      <c r="C156" s="120"/>
      <c r="D156" s="120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</row>
    <row r="157" spans="1:16" s="112" customFormat="1">
      <c r="B157" s="120"/>
      <c r="C157" s="120"/>
      <c r="D157" s="120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</row>
    <row r="158" spans="1:16" s="112" customFormat="1">
      <c r="B158" s="120"/>
      <c r="C158" s="120"/>
      <c r="D158" s="120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</row>
    <row r="159" spans="1:16" s="112" customFormat="1">
      <c r="B159" s="120"/>
      <c r="C159" s="120"/>
      <c r="D159" s="120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</row>
    <row r="160" spans="1:16" s="112" customFormat="1">
      <c r="B160" s="120"/>
      <c r="C160" s="120"/>
      <c r="D160" s="120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</row>
    <row r="161" spans="2:16" s="112" customFormat="1">
      <c r="B161" s="120"/>
      <c r="C161" s="120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</row>
    <row r="162" spans="2:16" s="112" customFormat="1">
      <c r="B162" s="120"/>
      <c r="C162" s="120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</row>
    <row r="163" spans="2:16" s="112" customFormat="1">
      <c r="B163" s="120"/>
      <c r="C163" s="120"/>
      <c r="D163" s="120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</row>
    <row r="164" spans="2:16" s="112" customFormat="1">
      <c r="B164" s="120"/>
      <c r="C164" s="120"/>
      <c r="D164" s="120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</row>
    <row r="165" spans="2:16" s="112" customFormat="1">
      <c r="B165" s="120"/>
      <c r="C165" s="120"/>
      <c r="D165" s="120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</row>
    <row r="166" spans="2:16" s="112" customFormat="1">
      <c r="B166" s="120"/>
      <c r="C166" s="120"/>
      <c r="D166" s="120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</row>
    <row r="167" spans="2:16" s="112" customFormat="1">
      <c r="B167" s="120"/>
      <c r="C167" s="120"/>
      <c r="D167" s="120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</row>
    <row r="168" spans="2:16" s="112" customFormat="1">
      <c r="B168" s="120"/>
      <c r="C168" s="120"/>
      <c r="D168" s="120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</row>
    <row r="169" spans="2:16" s="112" customFormat="1">
      <c r="B169" s="120"/>
      <c r="C169" s="120"/>
      <c r="D169" s="120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</row>
    <row r="170" spans="2:16" s="112" customFormat="1">
      <c r="B170" s="120"/>
      <c r="C170" s="120"/>
      <c r="D170" s="120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</row>
    <row r="171" spans="2:16" s="112" customFormat="1">
      <c r="B171" s="120"/>
      <c r="C171" s="120"/>
      <c r="D171" s="120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</row>
    <row r="172" spans="2:16" s="112" customFormat="1">
      <c r="B172" s="120"/>
      <c r="C172" s="120"/>
      <c r="D172" s="120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</row>
    <row r="173" spans="2:16" s="112" customFormat="1">
      <c r="B173" s="120"/>
      <c r="C173" s="120"/>
      <c r="D173" s="120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</row>
    <row r="174" spans="2:16" s="112" customFormat="1">
      <c r="B174" s="120"/>
      <c r="C174" s="120"/>
      <c r="D174" s="120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</row>
    <row r="175" spans="2:16" s="112" customFormat="1">
      <c r="B175" s="120"/>
      <c r="C175" s="120"/>
      <c r="D175" s="120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</row>
    <row r="176" spans="2:16" s="112" customFormat="1">
      <c r="B176" s="120"/>
      <c r="C176" s="120"/>
      <c r="D176" s="120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</row>
    <row r="177" spans="2:16" s="112" customFormat="1">
      <c r="B177" s="120"/>
      <c r="C177" s="120"/>
      <c r="D177" s="120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</row>
    <row r="178" spans="2:16" s="112" customFormat="1">
      <c r="B178" s="120"/>
      <c r="C178" s="120"/>
      <c r="D178" s="120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</row>
    <row r="179" spans="2:16" s="112" customFormat="1">
      <c r="B179" s="120"/>
      <c r="C179" s="120"/>
      <c r="D179" s="120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</row>
    <row r="180" spans="2:16" s="112" customFormat="1">
      <c r="B180" s="120"/>
      <c r="C180" s="120"/>
      <c r="D180" s="120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</row>
    <row r="181" spans="2:16" s="112" customFormat="1">
      <c r="B181" s="120"/>
      <c r="C181" s="120"/>
      <c r="D181" s="120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</row>
    <row r="182" spans="2:16" s="112" customFormat="1">
      <c r="B182" s="120"/>
      <c r="C182" s="120"/>
      <c r="D182" s="120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</row>
    <row r="183" spans="2:16" s="112" customFormat="1">
      <c r="B183" s="120"/>
      <c r="C183" s="120"/>
      <c r="D183" s="120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</row>
    <row r="184" spans="2:16" s="112" customFormat="1">
      <c r="B184" s="120"/>
      <c r="C184" s="120"/>
      <c r="D184" s="120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</row>
    <row r="185" spans="2:16" s="112" customFormat="1">
      <c r="B185" s="120"/>
      <c r="C185" s="120"/>
      <c r="D185" s="120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</row>
    <row r="186" spans="2:16" s="112" customFormat="1">
      <c r="B186" s="120"/>
      <c r="C186" s="120"/>
      <c r="D186" s="120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</row>
    <row r="187" spans="2:16" s="112" customFormat="1">
      <c r="B187" s="120"/>
      <c r="C187" s="120"/>
      <c r="D187" s="120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</row>
    <row r="188" spans="2:16" s="112" customFormat="1">
      <c r="B188" s="120"/>
      <c r="C188" s="120"/>
      <c r="D188" s="120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</row>
    <row r="189" spans="2:16" s="112" customFormat="1">
      <c r="B189" s="120"/>
      <c r="C189" s="120"/>
      <c r="D189" s="120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</row>
    <row r="190" spans="2:16" s="112" customFormat="1">
      <c r="B190" s="120"/>
      <c r="C190" s="120"/>
      <c r="D190" s="120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</row>
    <row r="191" spans="2:16" s="112" customFormat="1">
      <c r="B191" s="120"/>
      <c r="C191" s="120"/>
      <c r="D191" s="120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</row>
    <row r="192" spans="2:16" s="112" customFormat="1">
      <c r="B192" s="120"/>
      <c r="C192" s="120"/>
      <c r="D192" s="120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</row>
    <row r="193" spans="1:16" s="112" customFormat="1">
      <c r="B193" s="120"/>
      <c r="C193" s="120"/>
      <c r="D193" s="120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</row>
    <row r="194" spans="1:16" s="112" customFormat="1">
      <c r="B194" s="120"/>
      <c r="C194" s="120"/>
      <c r="D194" s="120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</row>
    <row r="195" spans="1:16" s="112" customFormat="1">
      <c r="B195" s="120"/>
      <c r="C195" s="120"/>
      <c r="D195" s="120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</row>
    <row r="196" spans="1:16" s="112" customFormat="1">
      <c r="B196" s="120"/>
      <c r="C196" s="120"/>
      <c r="D196" s="120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</row>
    <row r="197" spans="1:16" s="112" customFormat="1">
      <c r="B197" s="120"/>
      <c r="C197" s="120"/>
      <c r="D197" s="120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</row>
    <row r="198" spans="1:16" s="112" customFormat="1">
      <c r="B198" s="120"/>
      <c r="C198" s="120"/>
      <c r="D198" s="120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</row>
    <row r="199" spans="1:16" s="112" customFormat="1">
      <c r="B199" s="120"/>
      <c r="C199" s="120"/>
      <c r="D199" s="120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</row>
    <row r="200" spans="1:16" s="112" customFormat="1">
      <c r="B200" s="120"/>
      <c r="C200" s="120"/>
      <c r="D200" s="120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</row>
    <row r="201" spans="1:16" s="112" customFormat="1">
      <c r="B201" s="120"/>
      <c r="C201" s="120"/>
      <c r="D201" s="120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</row>
    <row r="202" spans="1:16" s="112" customFormat="1">
      <c r="B202" s="120"/>
      <c r="C202" s="120"/>
      <c r="D202" s="120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</row>
    <row r="203" spans="1:16" s="112" customFormat="1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</row>
    <row r="204" spans="1:16" s="112" customFormat="1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</row>
  </sheetData>
  <mergeCells count="40">
    <mergeCell ref="B144:D144"/>
    <mergeCell ref="E144:H144"/>
    <mergeCell ref="B145:D145"/>
    <mergeCell ref="E145:H145"/>
    <mergeCell ref="L145:P145"/>
    <mergeCell ref="K140:N140"/>
    <mergeCell ref="B142:D142"/>
    <mergeCell ref="E142:H142"/>
    <mergeCell ref="K142:P142"/>
    <mergeCell ref="B143:D143"/>
    <mergeCell ref="E143:H143"/>
    <mergeCell ref="K143:P143"/>
    <mergeCell ref="B141:D141"/>
    <mergeCell ref="E141:H141"/>
    <mergeCell ref="A16:P16"/>
    <mergeCell ref="A17:P17"/>
    <mergeCell ref="A18:A22"/>
    <mergeCell ref="B18:B22"/>
    <mergeCell ref="C18:P18"/>
    <mergeCell ref="C21:D21"/>
    <mergeCell ref="E21:F21"/>
    <mergeCell ref="G21:H21"/>
    <mergeCell ref="I21:I22"/>
    <mergeCell ref="J21:J22"/>
    <mergeCell ref="K21:K22"/>
    <mergeCell ref="L21:L22"/>
    <mergeCell ref="M21:N21"/>
    <mergeCell ref="O21:P21"/>
    <mergeCell ref="B13:D13"/>
    <mergeCell ref="E13:F13"/>
    <mergeCell ref="B14:D14"/>
    <mergeCell ref="E14:F14"/>
    <mergeCell ref="B15:D15"/>
    <mergeCell ref="E15:F15"/>
    <mergeCell ref="F8:J8"/>
    <mergeCell ref="A9:P9"/>
    <mergeCell ref="B10:E10"/>
    <mergeCell ref="B11:D11"/>
    <mergeCell ref="B12:D12"/>
    <mergeCell ref="E12:F12"/>
  </mergeCells>
  <pageMargins left="0.81" right="0.22" top="0.28000000000000003" bottom="0.17" header="0.22" footer="0.19685039370078741"/>
  <pageSetup paperSize="9" scale="103" fitToWidth="0" pageOrder="overThenDown" orientation="landscape" r:id="rId1"/>
  <headerFooter alignWithMargins="0"/>
  <rowBreaks count="2" manualBreakCount="2">
    <brk id="66" max="18" man="1"/>
    <brk id="12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2016 ТР КЭ металл(без мус-д (3)</vt:lpstr>
      <vt:lpstr>'2016 ТР КЭ металл(без мус-д (3)'!Заголовки_для_печати</vt:lpstr>
      <vt:lpstr>'2016 ТР КЭ металл(без мус-д (3)'!Область_печати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Программист</dc:creator>
  <cp:lastModifiedBy>Программист</cp:lastModifiedBy>
  <dcterms:created xsi:type="dcterms:W3CDTF">2015-12-25T08:19:48Z</dcterms:created>
  <dcterms:modified xsi:type="dcterms:W3CDTF">2015-12-28T08:55:49Z</dcterms:modified>
</cp:coreProperties>
</file>